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pivotCache/pivotCacheDefinition3.xml" ContentType="application/vnd.openxmlformats-officedocument.spreadsheetml.pivotCacheDefinition+xml"/>
  <Override PartName="/xl/pivotCache/pivotCacheDefinition4.xml" ContentType="application/vnd.openxmlformats-officedocument.spreadsheetml.pivotCacheDefinition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1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2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filterPrivacy="1" codeName="ThisWorkbook" defaultThemeVersion="124226"/>
  <xr:revisionPtr revIDLastSave="0" documentId="13_ncr:1_{A8557D24-89EC-49C9-AEEC-5EDEC0F8FF12}" xr6:coauthVersionLast="45" xr6:coauthVersionMax="45" xr10:uidLastSave="{00000000-0000-0000-0000-000000000000}"/>
  <bookViews>
    <workbookView xWindow="-120" yWindow="-120" windowWidth="24240" windowHeight="13140" firstSheet="1" activeTab="1" xr2:uid="{00000000-000D-0000-FFFF-FFFF00000000}"/>
  </bookViews>
  <sheets>
    <sheet name="Pivot" sheetId="10" state="hidden" r:id="rId1"/>
    <sheet name="HR DashBoard" sheetId="11" r:id="rId2"/>
    <sheet name="Employee Data" sheetId="3" state="hidden" r:id="rId3"/>
    <sheet name="PSW_Sheet" sheetId="9" state="veryHidden" r:id="rId4"/>
  </sheets>
  <definedNames>
    <definedName name="_xlnm._FilterDatabase" localSheetId="2" hidden="1">'Employee Data'!$A$1:$S$405</definedName>
    <definedName name="_xlchart.v5.0" hidden="1">Pivot!$A$11</definedName>
    <definedName name="_xlchart.v5.1" hidden="1">Pivot!$A$12:$A$16</definedName>
    <definedName name="_xlchart.v5.2" hidden="1">Pivot!$B$12:$B$16</definedName>
    <definedName name="_xlchart.v5.3" hidden="1">Pivot!$A$11</definedName>
    <definedName name="_xlchart.v5.4" hidden="1">Pivot!$A$12:$A$16</definedName>
    <definedName name="_xlchart.v5.5" hidden="1">Pivot!$B$12:$B$16</definedName>
    <definedName name="_xlcn.WorksheetConnection_HRDashboard2.xlsxTabla11" hidden="1">Tabla1[]</definedName>
    <definedName name="AverageSalary">#REF!</definedName>
    <definedName name="AverageSickDays">#REF!</definedName>
    <definedName name="Department">#REF!</definedName>
    <definedName name="Employee">#REF!</definedName>
    <definedName name="List_Departments">#REF!</definedName>
    <definedName name="List_Employees">#REF!</definedName>
    <definedName name="List_Employment">#REF!</definedName>
    <definedName name="List_Locations">#REF!</definedName>
    <definedName name="List_Year">#REF!</definedName>
    <definedName name="Location">#REF!</definedName>
    <definedName name="PSWFormInput_0" hidden="1">#REF!</definedName>
    <definedName name="PSWFormInput_1" hidden="1">#REF!</definedName>
    <definedName name="PSWFormInput_2" hidden="1">#REF!</definedName>
    <definedName name="PSWFormInput_3" hidden="1">#REF!</definedName>
    <definedName name="PSWFormList_0" hidden="1">#REF!</definedName>
    <definedName name="PSWFormList_1" hidden="1">#REF!</definedName>
    <definedName name="PSWFormList_2" hidden="1">#REF!</definedName>
    <definedName name="PSWFormList_3" hidden="1">#REF!</definedName>
    <definedName name="PSWOutput_0" hidden="1">#REF!</definedName>
    <definedName name="PSWSeries_0_0_Labels" hidden="1">#REF!</definedName>
    <definedName name="PSWSeries_0_0_Values" hidden="1">#REF!</definedName>
    <definedName name="PSWSeries_1_0_Labels" hidden="1">#REF!</definedName>
    <definedName name="PSWSeries_1_0_Values" hidden="1">#REF!</definedName>
    <definedName name="PSWSeries_2_0_Labels" hidden="1">#REF!</definedName>
    <definedName name="PSWSeries_2_0_Values" hidden="1">#REF!</definedName>
    <definedName name="PSWSeries_3_0_Labels" hidden="1">#REF!</definedName>
    <definedName name="PSWSeries_3_0_Values" hidden="1">#REF!</definedName>
    <definedName name="PSWSeries_3_1_Labels" hidden="1">#REF!</definedName>
    <definedName name="PSWSeries_3_1_Values" hidden="1">#REF!</definedName>
    <definedName name="PSWSeries_3_2_Labels" hidden="1">#REF!</definedName>
    <definedName name="PSWSeries_3_2_Values" hidden="1">#REF!</definedName>
    <definedName name="PSWSeries_4_0_Values" hidden="1">'Employee Data'!$J$2:$J$405</definedName>
    <definedName name="SegmentaciónDeDatos_Año">#N/A</definedName>
    <definedName name="SegmentaciónDeDatos_Employment_Type">#N/A</definedName>
    <definedName name="SpreadsheetWEBApplicationId" hidden="1">PSW_Sheet!$F$1</definedName>
    <definedName name="SpreadsheetWEBDataID" hidden="1">PSW_Sheet!$G$1</definedName>
    <definedName name="SpreadsheetWEBInternalConnection" hidden="1">PSW_Sheet!$C$1</definedName>
    <definedName name="SpreadsheetWEBUserName" hidden="1">PSW_Sheet!$D$1</definedName>
    <definedName name="SpreadsheetWEBUserRole" hidden="1">PSW_Sheet!$E$1</definedName>
    <definedName name="TotalBonuses">#REF!</definedName>
    <definedName name="TotalCommissions">#REF!</definedName>
    <definedName name="TotalEmployees">#REF!</definedName>
    <definedName name="TotalOvertimes">#REF!</definedName>
    <definedName name="TotalSalaries">#REF!</definedName>
    <definedName name="TotalSickDays">#REF!</definedName>
    <definedName name="Year">#REF!</definedName>
  </definedNames>
  <calcPr calcId="191029"/>
  <pivotCaches>
    <pivotCache cacheId="2075" r:id="rId5"/>
    <pivotCache cacheId="2078" r:id="rId6"/>
    <pivotCache cacheId="2081" r:id="rId7"/>
  </pivotCaches>
  <extLst>
    <ext xmlns:x14="http://schemas.microsoft.com/office/spreadsheetml/2009/9/main" uri="{876F7934-8845-4945-9796-88D515C7AA90}">
      <x14:pivotCaches>
        <pivotCache cacheId="2011" r:id="rId8"/>
      </x14:pivotCaches>
    </ext>
    <ext xmlns:x14="http://schemas.microsoft.com/office/spreadsheetml/2009/9/main" uri="{BBE1A952-AA13-448e-AADC-164F8A28A991}">
      <x14:slicerCaches>
        <x14:slicerCache r:id="rId9"/>
        <x14:slicerCache r:id="rId10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FCE2AD5D-F65C-4FA6-A056-5C36A1767C68}">
      <x15:dataModel>
        <x15:modelTables>
          <x15:modelTable id="Tabla1" name="Tabla1" connection="WorksheetConnection_HR Dashboard 2.xlsx!Tabla1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3" i="10" l="1"/>
  <c r="B13" i="10" s="1"/>
  <c r="A14" i="10"/>
  <c r="B14" i="10" s="1"/>
  <c r="A15" i="10"/>
  <c r="B15" i="10" s="1"/>
  <c r="A16" i="10"/>
  <c r="B16" i="10" s="1"/>
  <c r="A12" i="10"/>
  <c r="B12" i="10" s="1"/>
  <c r="E3" i="3" l="1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99" i="3"/>
  <c r="E200" i="3"/>
  <c r="E201" i="3"/>
  <c r="E202" i="3"/>
  <c r="E203" i="3"/>
  <c r="E204" i="3"/>
  <c r="E205" i="3"/>
  <c r="E206" i="3"/>
  <c r="E207" i="3"/>
  <c r="E208" i="3"/>
  <c r="E209" i="3"/>
  <c r="E210" i="3"/>
  <c r="E211" i="3"/>
  <c r="E212" i="3"/>
  <c r="E213" i="3"/>
  <c r="E214" i="3"/>
  <c r="E215" i="3"/>
  <c r="E216" i="3"/>
  <c r="E217" i="3"/>
  <c r="E218" i="3"/>
  <c r="E219" i="3"/>
  <c r="E220" i="3"/>
  <c r="E221" i="3"/>
  <c r="E222" i="3"/>
  <c r="E223" i="3"/>
  <c r="E224" i="3"/>
  <c r="E225" i="3"/>
  <c r="E226" i="3"/>
  <c r="E227" i="3"/>
  <c r="E228" i="3"/>
  <c r="E229" i="3"/>
  <c r="E230" i="3"/>
  <c r="E231" i="3"/>
  <c r="E232" i="3"/>
  <c r="E233" i="3"/>
  <c r="E234" i="3"/>
  <c r="E235" i="3"/>
  <c r="E236" i="3"/>
  <c r="E237" i="3"/>
  <c r="E238" i="3"/>
  <c r="E239" i="3"/>
  <c r="E240" i="3"/>
  <c r="E241" i="3"/>
  <c r="E242" i="3"/>
  <c r="E243" i="3"/>
  <c r="E244" i="3"/>
  <c r="E245" i="3"/>
  <c r="E246" i="3"/>
  <c r="E247" i="3"/>
  <c r="E248" i="3"/>
  <c r="E249" i="3"/>
  <c r="E250" i="3"/>
  <c r="E251" i="3"/>
  <c r="E252" i="3"/>
  <c r="E253" i="3"/>
  <c r="E254" i="3"/>
  <c r="E255" i="3"/>
  <c r="E256" i="3"/>
  <c r="E257" i="3"/>
  <c r="E258" i="3"/>
  <c r="E259" i="3"/>
  <c r="E260" i="3"/>
  <c r="E261" i="3"/>
  <c r="E262" i="3"/>
  <c r="E263" i="3"/>
  <c r="E264" i="3"/>
  <c r="E265" i="3"/>
  <c r="E266" i="3"/>
  <c r="E267" i="3"/>
  <c r="E268" i="3"/>
  <c r="E269" i="3"/>
  <c r="E270" i="3"/>
  <c r="E271" i="3"/>
  <c r="E272" i="3"/>
  <c r="E273" i="3"/>
  <c r="E274" i="3"/>
  <c r="E275" i="3"/>
  <c r="E276" i="3"/>
  <c r="E277" i="3"/>
  <c r="E278" i="3"/>
  <c r="E279" i="3"/>
  <c r="E280" i="3"/>
  <c r="E281" i="3"/>
  <c r="E282" i="3"/>
  <c r="E283" i="3"/>
  <c r="E284" i="3"/>
  <c r="E285" i="3"/>
  <c r="E286" i="3"/>
  <c r="E287" i="3"/>
  <c r="E288" i="3"/>
  <c r="E289" i="3"/>
  <c r="E290" i="3"/>
  <c r="E291" i="3"/>
  <c r="E292" i="3"/>
  <c r="E293" i="3"/>
  <c r="E294" i="3"/>
  <c r="E295" i="3"/>
  <c r="E296" i="3"/>
  <c r="E297" i="3"/>
  <c r="E298" i="3"/>
  <c r="E299" i="3"/>
  <c r="E300" i="3"/>
  <c r="E301" i="3"/>
  <c r="E302" i="3"/>
  <c r="E303" i="3"/>
  <c r="E304" i="3"/>
  <c r="E305" i="3"/>
  <c r="E306" i="3"/>
  <c r="E307" i="3"/>
  <c r="E308" i="3"/>
  <c r="E309" i="3"/>
  <c r="E310" i="3"/>
  <c r="E311" i="3"/>
  <c r="E312" i="3"/>
  <c r="E313" i="3"/>
  <c r="E314" i="3"/>
  <c r="E315" i="3"/>
  <c r="E316" i="3"/>
  <c r="E317" i="3"/>
  <c r="E318" i="3"/>
  <c r="E319" i="3"/>
  <c r="E320" i="3"/>
  <c r="E321" i="3"/>
  <c r="E322" i="3"/>
  <c r="E323" i="3"/>
  <c r="E324" i="3"/>
  <c r="E325" i="3"/>
  <c r="E326" i="3"/>
  <c r="E327" i="3"/>
  <c r="E328" i="3"/>
  <c r="E329" i="3"/>
  <c r="E330" i="3"/>
  <c r="E331" i="3"/>
  <c r="E332" i="3"/>
  <c r="E333" i="3"/>
  <c r="E334" i="3"/>
  <c r="E335" i="3"/>
  <c r="E336" i="3"/>
  <c r="E337" i="3"/>
  <c r="E338" i="3"/>
  <c r="E339" i="3"/>
  <c r="E340" i="3"/>
  <c r="E341" i="3"/>
  <c r="E342" i="3"/>
  <c r="E343" i="3"/>
  <c r="E344" i="3"/>
  <c r="E345" i="3"/>
  <c r="E346" i="3"/>
  <c r="E347" i="3"/>
  <c r="E348" i="3"/>
  <c r="E349" i="3"/>
  <c r="E350" i="3"/>
  <c r="E351" i="3"/>
  <c r="E352" i="3"/>
  <c r="E353" i="3"/>
  <c r="E354" i="3"/>
  <c r="E355" i="3"/>
  <c r="E356" i="3"/>
  <c r="E357" i="3"/>
  <c r="E358" i="3"/>
  <c r="E359" i="3"/>
  <c r="E360" i="3"/>
  <c r="E361" i="3"/>
  <c r="E362" i="3"/>
  <c r="E363" i="3"/>
  <c r="E364" i="3"/>
  <c r="E365" i="3"/>
  <c r="E366" i="3"/>
  <c r="E367" i="3"/>
  <c r="E368" i="3"/>
  <c r="E369" i="3"/>
  <c r="E370" i="3"/>
  <c r="E371" i="3"/>
  <c r="E372" i="3"/>
  <c r="E373" i="3"/>
  <c r="E374" i="3"/>
  <c r="E375" i="3"/>
  <c r="E376" i="3"/>
  <c r="E377" i="3"/>
  <c r="E378" i="3"/>
  <c r="E379" i="3"/>
  <c r="E380" i="3"/>
  <c r="E381" i="3"/>
  <c r="E382" i="3"/>
  <c r="E383" i="3"/>
  <c r="E384" i="3"/>
  <c r="E385" i="3"/>
  <c r="E386" i="3"/>
  <c r="E387" i="3"/>
  <c r="E388" i="3"/>
  <c r="E389" i="3"/>
  <c r="E390" i="3"/>
  <c r="E391" i="3"/>
  <c r="E392" i="3"/>
  <c r="E393" i="3"/>
  <c r="E394" i="3"/>
  <c r="E395" i="3"/>
  <c r="E396" i="3"/>
  <c r="E397" i="3"/>
  <c r="E398" i="3"/>
  <c r="E399" i="3"/>
  <c r="E400" i="3"/>
  <c r="E401" i="3"/>
  <c r="E402" i="3"/>
  <c r="E403" i="3"/>
  <c r="E404" i="3"/>
  <c r="E405" i="3"/>
  <c r="E2" i="3"/>
  <c r="D3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223" i="3"/>
  <c r="D224" i="3"/>
  <c r="D225" i="3"/>
  <c r="D226" i="3"/>
  <c r="D227" i="3"/>
  <c r="D228" i="3"/>
  <c r="D229" i="3"/>
  <c r="D230" i="3"/>
  <c r="D231" i="3"/>
  <c r="D232" i="3"/>
  <c r="D233" i="3"/>
  <c r="D234" i="3"/>
  <c r="D235" i="3"/>
  <c r="D236" i="3"/>
  <c r="D237" i="3"/>
  <c r="D238" i="3"/>
  <c r="D239" i="3"/>
  <c r="D240" i="3"/>
  <c r="D241" i="3"/>
  <c r="D242" i="3"/>
  <c r="D243" i="3"/>
  <c r="D244" i="3"/>
  <c r="D245" i="3"/>
  <c r="D246" i="3"/>
  <c r="D247" i="3"/>
  <c r="D248" i="3"/>
  <c r="D249" i="3"/>
  <c r="D250" i="3"/>
  <c r="D251" i="3"/>
  <c r="D252" i="3"/>
  <c r="D253" i="3"/>
  <c r="D254" i="3"/>
  <c r="D255" i="3"/>
  <c r="D256" i="3"/>
  <c r="D257" i="3"/>
  <c r="D258" i="3"/>
  <c r="D259" i="3"/>
  <c r="D260" i="3"/>
  <c r="D261" i="3"/>
  <c r="D262" i="3"/>
  <c r="D263" i="3"/>
  <c r="D264" i="3"/>
  <c r="D265" i="3"/>
  <c r="D266" i="3"/>
  <c r="D267" i="3"/>
  <c r="D268" i="3"/>
  <c r="D269" i="3"/>
  <c r="D270" i="3"/>
  <c r="D271" i="3"/>
  <c r="D272" i="3"/>
  <c r="D273" i="3"/>
  <c r="D274" i="3"/>
  <c r="D275" i="3"/>
  <c r="D276" i="3"/>
  <c r="D277" i="3"/>
  <c r="D278" i="3"/>
  <c r="D279" i="3"/>
  <c r="D280" i="3"/>
  <c r="D281" i="3"/>
  <c r="D282" i="3"/>
  <c r="D283" i="3"/>
  <c r="D284" i="3"/>
  <c r="D285" i="3"/>
  <c r="D286" i="3"/>
  <c r="D287" i="3"/>
  <c r="D288" i="3"/>
  <c r="D289" i="3"/>
  <c r="D290" i="3"/>
  <c r="D291" i="3"/>
  <c r="D292" i="3"/>
  <c r="D293" i="3"/>
  <c r="D294" i="3"/>
  <c r="D295" i="3"/>
  <c r="D296" i="3"/>
  <c r="D297" i="3"/>
  <c r="D298" i="3"/>
  <c r="D299" i="3"/>
  <c r="D300" i="3"/>
  <c r="D301" i="3"/>
  <c r="D302" i="3"/>
  <c r="D303" i="3"/>
  <c r="D304" i="3"/>
  <c r="D305" i="3"/>
  <c r="D306" i="3"/>
  <c r="D307" i="3"/>
  <c r="D308" i="3"/>
  <c r="D309" i="3"/>
  <c r="D310" i="3"/>
  <c r="D311" i="3"/>
  <c r="D312" i="3"/>
  <c r="D313" i="3"/>
  <c r="D314" i="3"/>
  <c r="D315" i="3"/>
  <c r="D316" i="3"/>
  <c r="D317" i="3"/>
  <c r="D318" i="3"/>
  <c r="D319" i="3"/>
  <c r="D320" i="3"/>
  <c r="D321" i="3"/>
  <c r="D322" i="3"/>
  <c r="D323" i="3"/>
  <c r="D324" i="3"/>
  <c r="D325" i="3"/>
  <c r="D326" i="3"/>
  <c r="D327" i="3"/>
  <c r="D328" i="3"/>
  <c r="D329" i="3"/>
  <c r="D330" i="3"/>
  <c r="D331" i="3"/>
  <c r="D332" i="3"/>
  <c r="D333" i="3"/>
  <c r="D334" i="3"/>
  <c r="D335" i="3"/>
  <c r="D336" i="3"/>
  <c r="D337" i="3"/>
  <c r="D338" i="3"/>
  <c r="D339" i="3"/>
  <c r="D340" i="3"/>
  <c r="D341" i="3"/>
  <c r="D342" i="3"/>
  <c r="D343" i="3"/>
  <c r="D344" i="3"/>
  <c r="D345" i="3"/>
  <c r="D346" i="3"/>
  <c r="D347" i="3"/>
  <c r="D348" i="3"/>
  <c r="D349" i="3"/>
  <c r="D350" i="3"/>
  <c r="D351" i="3"/>
  <c r="D352" i="3"/>
  <c r="D353" i="3"/>
  <c r="D354" i="3"/>
  <c r="D355" i="3"/>
  <c r="D356" i="3"/>
  <c r="D357" i="3"/>
  <c r="D358" i="3"/>
  <c r="D359" i="3"/>
  <c r="D360" i="3"/>
  <c r="D361" i="3"/>
  <c r="D362" i="3"/>
  <c r="D363" i="3"/>
  <c r="D364" i="3"/>
  <c r="D365" i="3"/>
  <c r="D366" i="3"/>
  <c r="D367" i="3"/>
  <c r="D368" i="3"/>
  <c r="D369" i="3"/>
  <c r="D370" i="3"/>
  <c r="D371" i="3"/>
  <c r="D372" i="3"/>
  <c r="D373" i="3"/>
  <c r="D374" i="3"/>
  <c r="D375" i="3"/>
  <c r="D376" i="3"/>
  <c r="D377" i="3"/>
  <c r="D378" i="3"/>
  <c r="D379" i="3"/>
  <c r="D380" i="3"/>
  <c r="D381" i="3"/>
  <c r="D382" i="3"/>
  <c r="D383" i="3"/>
  <c r="D384" i="3"/>
  <c r="D385" i="3"/>
  <c r="D386" i="3"/>
  <c r="D387" i="3"/>
  <c r="D388" i="3"/>
  <c r="D389" i="3"/>
  <c r="D390" i="3"/>
  <c r="D391" i="3"/>
  <c r="D392" i="3"/>
  <c r="D393" i="3"/>
  <c r="D394" i="3"/>
  <c r="D395" i="3"/>
  <c r="D396" i="3"/>
  <c r="D397" i="3"/>
  <c r="D398" i="3"/>
  <c r="D399" i="3"/>
  <c r="D400" i="3"/>
  <c r="D401" i="3"/>
  <c r="D402" i="3"/>
  <c r="D403" i="3"/>
  <c r="D404" i="3"/>
  <c r="D405" i="3"/>
  <c r="D2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4" i="3"/>
  <c r="C125" i="3"/>
  <c r="C126" i="3"/>
  <c r="C127" i="3"/>
  <c r="C128" i="3"/>
  <c r="C129" i="3"/>
  <c r="C130" i="3"/>
  <c r="C131" i="3"/>
  <c r="C132" i="3"/>
  <c r="C133" i="3"/>
  <c r="C134" i="3"/>
  <c r="C135" i="3"/>
  <c r="C136" i="3"/>
  <c r="C137" i="3"/>
  <c r="C138" i="3"/>
  <c r="C139" i="3"/>
  <c r="C140" i="3"/>
  <c r="C141" i="3"/>
  <c r="C142" i="3"/>
  <c r="C143" i="3"/>
  <c r="C144" i="3"/>
  <c r="C145" i="3"/>
  <c r="C146" i="3"/>
  <c r="C147" i="3"/>
  <c r="C148" i="3"/>
  <c r="C149" i="3"/>
  <c r="C150" i="3"/>
  <c r="C151" i="3"/>
  <c r="C152" i="3"/>
  <c r="C153" i="3"/>
  <c r="C154" i="3"/>
  <c r="C155" i="3"/>
  <c r="C156" i="3"/>
  <c r="C157" i="3"/>
  <c r="C158" i="3"/>
  <c r="C159" i="3"/>
  <c r="C160" i="3"/>
  <c r="C161" i="3"/>
  <c r="C162" i="3"/>
  <c r="C163" i="3"/>
  <c r="C164" i="3"/>
  <c r="C165" i="3"/>
  <c r="C166" i="3"/>
  <c r="C167" i="3"/>
  <c r="C168" i="3"/>
  <c r="C169" i="3"/>
  <c r="C170" i="3"/>
  <c r="C171" i="3"/>
  <c r="C172" i="3"/>
  <c r="C173" i="3"/>
  <c r="C174" i="3"/>
  <c r="C175" i="3"/>
  <c r="C176" i="3"/>
  <c r="C177" i="3"/>
  <c r="C178" i="3"/>
  <c r="C179" i="3"/>
  <c r="C180" i="3"/>
  <c r="C181" i="3"/>
  <c r="C182" i="3"/>
  <c r="C183" i="3"/>
  <c r="C184" i="3"/>
  <c r="C185" i="3"/>
  <c r="C186" i="3"/>
  <c r="C187" i="3"/>
  <c r="C188" i="3"/>
  <c r="C189" i="3"/>
  <c r="C190" i="3"/>
  <c r="C191" i="3"/>
  <c r="C192" i="3"/>
  <c r="C193" i="3"/>
  <c r="C194" i="3"/>
  <c r="C195" i="3"/>
  <c r="C196" i="3"/>
  <c r="C197" i="3"/>
  <c r="C198" i="3"/>
  <c r="C199" i="3"/>
  <c r="C200" i="3"/>
  <c r="C201" i="3"/>
  <c r="C202" i="3"/>
  <c r="C203" i="3"/>
  <c r="C204" i="3"/>
  <c r="C205" i="3"/>
  <c r="C206" i="3"/>
  <c r="C207" i="3"/>
  <c r="C208" i="3"/>
  <c r="C209" i="3"/>
  <c r="C210" i="3"/>
  <c r="C211" i="3"/>
  <c r="C212" i="3"/>
  <c r="C213" i="3"/>
  <c r="C214" i="3"/>
  <c r="C215" i="3"/>
  <c r="C216" i="3"/>
  <c r="C217" i="3"/>
  <c r="C218" i="3"/>
  <c r="C219" i="3"/>
  <c r="C220" i="3"/>
  <c r="C221" i="3"/>
  <c r="C222" i="3"/>
  <c r="C223" i="3"/>
  <c r="C224" i="3"/>
  <c r="C225" i="3"/>
  <c r="C226" i="3"/>
  <c r="C227" i="3"/>
  <c r="C228" i="3"/>
  <c r="C229" i="3"/>
  <c r="C230" i="3"/>
  <c r="C231" i="3"/>
  <c r="C232" i="3"/>
  <c r="C233" i="3"/>
  <c r="C234" i="3"/>
  <c r="C235" i="3"/>
  <c r="C236" i="3"/>
  <c r="C237" i="3"/>
  <c r="C238" i="3"/>
  <c r="C239" i="3"/>
  <c r="C240" i="3"/>
  <c r="C241" i="3"/>
  <c r="C242" i="3"/>
  <c r="C243" i="3"/>
  <c r="C244" i="3"/>
  <c r="C245" i="3"/>
  <c r="C246" i="3"/>
  <c r="C247" i="3"/>
  <c r="C248" i="3"/>
  <c r="C249" i="3"/>
  <c r="C250" i="3"/>
  <c r="C251" i="3"/>
  <c r="C252" i="3"/>
  <c r="C253" i="3"/>
  <c r="C254" i="3"/>
  <c r="C255" i="3"/>
  <c r="C256" i="3"/>
  <c r="C257" i="3"/>
  <c r="C258" i="3"/>
  <c r="C259" i="3"/>
  <c r="C260" i="3"/>
  <c r="C261" i="3"/>
  <c r="C262" i="3"/>
  <c r="C263" i="3"/>
  <c r="C264" i="3"/>
  <c r="C265" i="3"/>
  <c r="C266" i="3"/>
  <c r="C267" i="3"/>
  <c r="C268" i="3"/>
  <c r="C269" i="3"/>
  <c r="C270" i="3"/>
  <c r="C271" i="3"/>
  <c r="C272" i="3"/>
  <c r="C273" i="3"/>
  <c r="C274" i="3"/>
  <c r="C275" i="3"/>
  <c r="C276" i="3"/>
  <c r="C277" i="3"/>
  <c r="C278" i="3"/>
  <c r="C279" i="3"/>
  <c r="C280" i="3"/>
  <c r="C281" i="3"/>
  <c r="C282" i="3"/>
  <c r="C283" i="3"/>
  <c r="C284" i="3"/>
  <c r="C285" i="3"/>
  <c r="C286" i="3"/>
  <c r="C287" i="3"/>
  <c r="C288" i="3"/>
  <c r="C289" i="3"/>
  <c r="C290" i="3"/>
  <c r="C291" i="3"/>
  <c r="C292" i="3"/>
  <c r="C293" i="3"/>
  <c r="C294" i="3"/>
  <c r="C295" i="3"/>
  <c r="C296" i="3"/>
  <c r="C297" i="3"/>
  <c r="C298" i="3"/>
  <c r="C299" i="3"/>
  <c r="C300" i="3"/>
  <c r="C301" i="3"/>
  <c r="C302" i="3"/>
  <c r="C303" i="3"/>
  <c r="C304" i="3"/>
  <c r="C305" i="3"/>
  <c r="C306" i="3"/>
  <c r="C307" i="3"/>
  <c r="C308" i="3"/>
  <c r="C309" i="3"/>
  <c r="C310" i="3"/>
  <c r="C311" i="3"/>
  <c r="C312" i="3"/>
  <c r="C313" i="3"/>
  <c r="C314" i="3"/>
  <c r="C315" i="3"/>
  <c r="C316" i="3"/>
  <c r="C317" i="3"/>
  <c r="C318" i="3"/>
  <c r="C319" i="3"/>
  <c r="C320" i="3"/>
  <c r="C321" i="3"/>
  <c r="C322" i="3"/>
  <c r="C323" i="3"/>
  <c r="C324" i="3"/>
  <c r="C325" i="3"/>
  <c r="C326" i="3"/>
  <c r="C327" i="3"/>
  <c r="C328" i="3"/>
  <c r="C329" i="3"/>
  <c r="C330" i="3"/>
  <c r="C331" i="3"/>
  <c r="C332" i="3"/>
  <c r="C333" i="3"/>
  <c r="C334" i="3"/>
  <c r="C335" i="3"/>
  <c r="C336" i="3"/>
  <c r="C337" i="3"/>
  <c r="C338" i="3"/>
  <c r="C339" i="3"/>
  <c r="C340" i="3"/>
  <c r="C341" i="3"/>
  <c r="C342" i="3"/>
  <c r="C343" i="3"/>
  <c r="C344" i="3"/>
  <c r="C345" i="3"/>
  <c r="C346" i="3"/>
  <c r="C347" i="3"/>
  <c r="C348" i="3"/>
  <c r="C349" i="3"/>
  <c r="C350" i="3"/>
  <c r="C351" i="3"/>
  <c r="C352" i="3"/>
  <c r="C353" i="3"/>
  <c r="C354" i="3"/>
  <c r="C355" i="3"/>
  <c r="C356" i="3"/>
  <c r="C357" i="3"/>
  <c r="C358" i="3"/>
  <c r="C359" i="3"/>
  <c r="C360" i="3"/>
  <c r="C361" i="3"/>
  <c r="C362" i="3"/>
  <c r="C363" i="3"/>
  <c r="C364" i="3"/>
  <c r="C365" i="3"/>
  <c r="C366" i="3"/>
  <c r="C367" i="3"/>
  <c r="C368" i="3"/>
  <c r="C369" i="3"/>
  <c r="C370" i="3"/>
  <c r="C371" i="3"/>
  <c r="C372" i="3"/>
  <c r="C373" i="3"/>
  <c r="C374" i="3"/>
  <c r="C375" i="3"/>
  <c r="C376" i="3"/>
  <c r="C377" i="3"/>
  <c r="C378" i="3"/>
  <c r="C379" i="3"/>
  <c r="C380" i="3"/>
  <c r="C381" i="3"/>
  <c r="C382" i="3"/>
  <c r="C383" i="3"/>
  <c r="C384" i="3"/>
  <c r="C385" i="3"/>
  <c r="C386" i="3"/>
  <c r="C387" i="3"/>
  <c r="C388" i="3"/>
  <c r="C389" i="3"/>
  <c r="C390" i="3"/>
  <c r="C391" i="3"/>
  <c r="C392" i="3"/>
  <c r="C393" i="3"/>
  <c r="C394" i="3"/>
  <c r="C395" i="3"/>
  <c r="C396" i="3"/>
  <c r="C397" i="3"/>
  <c r="C398" i="3"/>
  <c r="C399" i="3"/>
  <c r="C400" i="3"/>
  <c r="C401" i="3"/>
  <c r="C402" i="3"/>
  <c r="C403" i="3"/>
  <c r="C404" i="3"/>
  <c r="C405" i="3"/>
  <c r="C2" i="3"/>
  <c r="U3" i="3" l="1"/>
  <c r="U4" i="3"/>
  <c r="U5" i="3"/>
  <c r="U6" i="3"/>
  <c r="U7" i="3"/>
  <c r="U8" i="3"/>
  <c r="U9" i="3"/>
  <c r="U10" i="3"/>
  <c r="U11" i="3"/>
  <c r="U12" i="3"/>
  <c r="U13" i="3"/>
  <c r="U14" i="3"/>
  <c r="U15" i="3"/>
  <c r="U16" i="3"/>
  <c r="U17" i="3"/>
  <c r="U18" i="3"/>
  <c r="U19" i="3"/>
  <c r="U20" i="3"/>
  <c r="U21" i="3"/>
  <c r="U22" i="3"/>
  <c r="U23" i="3"/>
  <c r="U24" i="3"/>
  <c r="U25" i="3"/>
  <c r="U26" i="3"/>
  <c r="U27" i="3"/>
  <c r="U28" i="3"/>
  <c r="U29" i="3"/>
  <c r="U30" i="3"/>
  <c r="U31" i="3"/>
  <c r="U32" i="3"/>
  <c r="U33" i="3"/>
  <c r="U34" i="3"/>
  <c r="U35" i="3"/>
  <c r="U36" i="3"/>
  <c r="U37" i="3"/>
  <c r="U38" i="3"/>
  <c r="U39" i="3"/>
  <c r="U40" i="3"/>
  <c r="U41" i="3"/>
  <c r="U42" i="3"/>
  <c r="U43" i="3"/>
  <c r="U44" i="3"/>
  <c r="U45" i="3"/>
  <c r="U46" i="3"/>
  <c r="U47" i="3"/>
  <c r="U48" i="3"/>
  <c r="U49" i="3"/>
  <c r="U50" i="3"/>
  <c r="U51" i="3"/>
  <c r="U52" i="3"/>
  <c r="U53" i="3"/>
  <c r="U54" i="3"/>
  <c r="U55" i="3"/>
  <c r="U56" i="3"/>
  <c r="U57" i="3"/>
  <c r="U58" i="3"/>
  <c r="U59" i="3"/>
  <c r="U60" i="3"/>
  <c r="U61" i="3"/>
  <c r="U62" i="3"/>
  <c r="U63" i="3"/>
  <c r="U64" i="3"/>
  <c r="U65" i="3"/>
  <c r="U66" i="3"/>
  <c r="U67" i="3"/>
  <c r="U68" i="3"/>
  <c r="U69" i="3"/>
  <c r="U70" i="3"/>
  <c r="U71" i="3"/>
  <c r="U72" i="3"/>
  <c r="U73" i="3"/>
  <c r="U74" i="3"/>
  <c r="U75" i="3"/>
  <c r="U76" i="3"/>
  <c r="U77" i="3"/>
  <c r="U78" i="3"/>
  <c r="U79" i="3"/>
  <c r="U80" i="3"/>
  <c r="U81" i="3"/>
  <c r="U82" i="3"/>
  <c r="U83" i="3"/>
  <c r="U84" i="3"/>
  <c r="U85" i="3"/>
  <c r="U86" i="3"/>
  <c r="U87" i="3"/>
  <c r="U88" i="3"/>
  <c r="U89" i="3"/>
  <c r="U90" i="3"/>
  <c r="U91" i="3"/>
  <c r="U92" i="3"/>
  <c r="U93" i="3"/>
  <c r="U94" i="3"/>
  <c r="U95" i="3"/>
  <c r="U96" i="3"/>
  <c r="U97" i="3"/>
  <c r="U98" i="3"/>
  <c r="U99" i="3"/>
  <c r="U100" i="3"/>
  <c r="U101" i="3"/>
  <c r="U102" i="3"/>
  <c r="U103" i="3"/>
  <c r="U104" i="3"/>
  <c r="U105" i="3"/>
  <c r="U106" i="3"/>
  <c r="U107" i="3"/>
  <c r="U108" i="3"/>
  <c r="U109" i="3"/>
  <c r="U110" i="3"/>
  <c r="U111" i="3"/>
  <c r="U112" i="3"/>
  <c r="U113" i="3"/>
  <c r="U114" i="3"/>
  <c r="U115" i="3"/>
  <c r="U116" i="3"/>
  <c r="U117" i="3"/>
  <c r="U118" i="3"/>
  <c r="U119" i="3"/>
  <c r="U120" i="3"/>
  <c r="U121" i="3"/>
  <c r="U122" i="3"/>
  <c r="U123" i="3"/>
  <c r="U124" i="3"/>
  <c r="U125" i="3"/>
  <c r="U126" i="3"/>
  <c r="U127" i="3"/>
  <c r="U128" i="3"/>
  <c r="U129" i="3"/>
  <c r="U130" i="3"/>
  <c r="U131" i="3"/>
  <c r="U132" i="3"/>
  <c r="U133" i="3"/>
  <c r="U134" i="3"/>
  <c r="U135" i="3"/>
  <c r="U136" i="3"/>
  <c r="U137" i="3"/>
  <c r="U138" i="3"/>
  <c r="U139" i="3"/>
  <c r="U140" i="3"/>
  <c r="U141" i="3"/>
  <c r="U142" i="3"/>
  <c r="U143" i="3"/>
  <c r="U144" i="3"/>
  <c r="U145" i="3"/>
  <c r="U146" i="3"/>
  <c r="U147" i="3"/>
  <c r="U148" i="3"/>
  <c r="U149" i="3"/>
  <c r="U150" i="3"/>
  <c r="U151" i="3"/>
  <c r="U152" i="3"/>
  <c r="U153" i="3"/>
  <c r="U154" i="3"/>
  <c r="U155" i="3"/>
  <c r="U156" i="3"/>
  <c r="U157" i="3"/>
  <c r="U158" i="3"/>
  <c r="U159" i="3"/>
  <c r="U160" i="3"/>
  <c r="U161" i="3"/>
  <c r="U162" i="3"/>
  <c r="U163" i="3"/>
  <c r="U164" i="3"/>
  <c r="U165" i="3"/>
  <c r="U166" i="3"/>
  <c r="U167" i="3"/>
  <c r="U168" i="3"/>
  <c r="U169" i="3"/>
  <c r="U170" i="3"/>
  <c r="U171" i="3"/>
  <c r="U172" i="3"/>
  <c r="U173" i="3"/>
  <c r="U174" i="3"/>
  <c r="U175" i="3"/>
  <c r="U176" i="3"/>
  <c r="U177" i="3"/>
  <c r="U178" i="3"/>
  <c r="U179" i="3"/>
  <c r="U180" i="3"/>
  <c r="U181" i="3"/>
  <c r="U182" i="3"/>
  <c r="U183" i="3"/>
  <c r="U184" i="3"/>
  <c r="U185" i="3"/>
  <c r="U186" i="3"/>
  <c r="U187" i="3"/>
  <c r="U188" i="3"/>
  <c r="U189" i="3"/>
  <c r="U190" i="3"/>
  <c r="U191" i="3"/>
  <c r="U192" i="3"/>
  <c r="U193" i="3"/>
  <c r="U194" i="3"/>
  <c r="U195" i="3"/>
  <c r="U196" i="3"/>
  <c r="U197" i="3"/>
  <c r="U198" i="3"/>
  <c r="U199" i="3"/>
  <c r="U200" i="3"/>
  <c r="U201" i="3"/>
  <c r="U202" i="3"/>
  <c r="U203" i="3"/>
  <c r="U204" i="3"/>
  <c r="U205" i="3"/>
  <c r="U206" i="3"/>
  <c r="U207" i="3"/>
  <c r="U208" i="3"/>
  <c r="U209" i="3"/>
  <c r="U210" i="3"/>
  <c r="U211" i="3"/>
  <c r="U212" i="3"/>
  <c r="U213" i="3"/>
  <c r="U214" i="3"/>
  <c r="U215" i="3"/>
  <c r="U216" i="3"/>
  <c r="U217" i="3"/>
  <c r="U218" i="3"/>
  <c r="U219" i="3"/>
  <c r="U220" i="3"/>
  <c r="U221" i="3"/>
  <c r="U222" i="3"/>
  <c r="U223" i="3"/>
  <c r="U224" i="3"/>
  <c r="U225" i="3"/>
  <c r="U226" i="3"/>
  <c r="U227" i="3"/>
  <c r="U228" i="3"/>
  <c r="U229" i="3"/>
  <c r="U230" i="3"/>
  <c r="U231" i="3"/>
  <c r="U232" i="3"/>
  <c r="U233" i="3"/>
  <c r="U234" i="3"/>
  <c r="U235" i="3"/>
  <c r="U236" i="3"/>
  <c r="U237" i="3"/>
  <c r="U238" i="3"/>
  <c r="U239" i="3"/>
  <c r="U240" i="3"/>
  <c r="U241" i="3"/>
  <c r="U242" i="3"/>
  <c r="U243" i="3"/>
  <c r="U244" i="3"/>
  <c r="U245" i="3"/>
  <c r="U246" i="3"/>
  <c r="U247" i="3"/>
  <c r="U248" i="3"/>
  <c r="U249" i="3"/>
  <c r="U250" i="3"/>
  <c r="U251" i="3"/>
  <c r="U252" i="3"/>
  <c r="U253" i="3"/>
  <c r="U254" i="3"/>
  <c r="U255" i="3"/>
  <c r="U256" i="3"/>
  <c r="U257" i="3"/>
  <c r="U258" i="3"/>
  <c r="U259" i="3"/>
  <c r="U260" i="3"/>
  <c r="U261" i="3"/>
  <c r="U262" i="3"/>
  <c r="U263" i="3"/>
  <c r="U264" i="3"/>
  <c r="U265" i="3"/>
  <c r="U266" i="3"/>
  <c r="U267" i="3"/>
  <c r="U268" i="3"/>
  <c r="U269" i="3"/>
  <c r="U270" i="3"/>
  <c r="U271" i="3"/>
  <c r="U272" i="3"/>
  <c r="U273" i="3"/>
  <c r="U274" i="3"/>
  <c r="U275" i="3"/>
  <c r="U276" i="3"/>
  <c r="U277" i="3"/>
  <c r="U278" i="3"/>
  <c r="U279" i="3"/>
  <c r="U280" i="3"/>
  <c r="U281" i="3"/>
  <c r="U282" i="3"/>
  <c r="U283" i="3"/>
  <c r="U284" i="3"/>
  <c r="U285" i="3"/>
  <c r="U286" i="3"/>
  <c r="U287" i="3"/>
  <c r="U288" i="3"/>
  <c r="U289" i="3"/>
  <c r="U290" i="3"/>
  <c r="U291" i="3"/>
  <c r="U292" i="3"/>
  <c r="U293" i="3"/>
  <c r="U294" i="3"/>
  <c r="U295" i="3"/>
  <c r="U296" i="3"/>
  <c r="U297" i="3"/>
  <c r="U298" i="3"/>
  <c r="U299" i="3"/>
  <c r="U300" i="3"/>
  <c r="U301" i="3"/>
  <c r="U302" i="3"/>
  <c r="U303" i="3"/>
  <c r="U304" i="3"/>
  <c r="U305" i="3"/>
  <c r="U306" i="3"/>
  <c r="U307" i="3"/>
  <c r="U308" i="3"/>
  <c r="U309" i="3"/>
  <c r="U310" i="3"/>
  <c r="U311" i="3"/>
  <c r="U312" i="3"/>
  <c r="U313" i="3"/>
  <c r="U314" i="3"/>
  <c r="U315" i="3"/>
  <c r="U316" i="3"/>
  <c r="U317" i="3"/>
  <c r="U318" i="3"/>
  <c r="U319" i="3"/>
  <c r="U320" i="3"/>
  <c r="U321" i="3"/>
  <c r="U322" i="3"/>
  <c r="U323" i="3"/>
  <c r="U324" i="3"/>
  <c r="U325" i="3"/>
  <c r="U326" i="3"/>
  <c r="U327" i="3"/>
  <c r="U328" i="3"/>
  <c r="U329" i="3"/>
  <c r="U330" i="3"/>
  <c r="U331" i="3"/>
  <c r="U332" i="3"/>
  <c r="U333" i="3"/>
  <c r="U334" i="3"/>
  <c r="U335" i="3"/>
  <c r="U336" i="3"/>
  <c r="U337" i="3"/>
  <c r="U338" i="3"/>
  <c r="U339" i="3"/>
  <c r="U340" i="3"/>
  <c r="U341" i="3"/>
  <c r="U342" i="3"/>
  <c r="U343" i="3"/>
  <c r="U344" i="3"/>
  <c r="U345" i="3"/>
  <c r="U346" i="3"/>
  <c r="U347" i="3"/>
  <c r="U348" i="3"/>
  <c r="U349" i="3"/>
  <c r="U350" i="3"/>
  <c r="U351" i="3"/>
  <c r="U352" i="3"/>
  <c r="U353" i="3"/>
  <c r="U354" i="3"/>
  <c r="U355" i="3"/>
  <c r="U356" i="3"/>
  <c r="U357" i="3"/>
  <c r="U358" i="3"/>
  <c r="U359" i="3"/>
  <c r="U360" i="3"/>
  <c r="U361" i="3"/>
  <c r="U362" i="3"/>
  <c r="U363" i="3"/>
  <c r="U364" i="3"/>
  <c r="U365" i="3"/>
  <c r="U366" i="3"/>
  <c r="U367" i="3"/>
  <c r="U368" i="3"/>
  <c r="U369" i="3"/>
  <c r="U370" i="3"/>
  <c r="U371" i="3"/>
  <c r="U372" i="3"/>
  <c r="U373" i="3"/>
  <c r="U374" i="3"/>
  <c r="U375" i="3"/>
  <c r="U376" i="3"/>
  <c r="U377" i="3"/>
  <c r="U378" i="3"/>
  <c r="U379" i="3"/>
  <c r="U380" i="3"/>
  <c r="U381" i="3"/>
  <c r="U382" i="3"/>
  <c r="U383" i="3"/>
  <c r="U384" i="3"/>
  <c r="U385" i="3"/>
  <c r="U386" i="3"/>
  <c r="U387" i="3"/>
  <c r="U388" i="3"/>
  <c r="U389" i="3"/>
  <c r="U390" i="3"/>
  <c r="U391" i="3"/>
  <c r="U392" i="3"/>
  <c r="U393" i="3"/>
  <c r="U394" i="3"/>
  <c r="U395" i="3"/>
  <c r="U396" i="3"/>
  <c r="U397" i="3"/>
  <c r="U398" i="3"/>
  <c r="U399" i="3"/>
  <c r="U400" i="3"/>
  <c r="U401" i="3"/>
  <c r="U402" i="3"/>
  <c r="U403" i="3"/>
  <c r="U404" i="3"/>
  <c r="U405" i="3"/>
  <c r="U2" i="3"/>
  <c r="O391" i="3"/>
  <c r="O386" i="3"/>
  <c r="O384" i="3"/>
  <c r="O371" i="3"/>
  <c r="O352" i="3"/>
  <c r="O350" i="3"/>
  <c r="O330" i="3"/>
  <c r="O328" i="3"/>
  <c r="O325" i="3"/>
  <c r="O303" i="3"/>
  <c r="O294" i="3"/>
  <c r="O282" i="3"/>
  <c r="O280" i="3"/>
  <c r="O258" i="3"/>
  <c r="O256" i="3"/>
  <c r="O253" i="3"/>
  <c r="O237" i="3"/>
  <c r="O224" i="3"/>
  <c r="O222" i="3"/>
  <c r="O199" i="3"/>
  <c r="O197" i="3"/>
  <c r="O193" i="3"/>
  <c r="O173" i="3"/>
  <c r="O171" i="3"/>
  <c r="O147" i="3"/>
  <c r="O145" i="3"/>
  <c r="O141" i="3"/>
  <c r="O131" i="3"/>
  <c r="O129" i="3"/>
  <c r="O103" i="3"/>
  <c r="O100" i="3"/>
  <c r="O96" i="3"/>
  <c r="O64" i="3"/>
  <c r="O61" i="3"/>
  <c r="O57" i="3"/>
  <c r="O38" i="3"/>
  <c r="O35" i="3"/>
  <c r="O31" i="3"/>
  <c r="O3" i="3"/>
  <c r="O4" i="3"/>
  <c r="O10" i="3"/>
  <c r="O11" i="3"/>
  <c r="O12" i="3"/>
  <c r="O13" i="3"/>
  <c r="O14" i="3"/>
  <c r="O17" i="3"/>
  <c r="O18" i="3"/>
  <c r="O19" i="3"/>
  <c r="O20" i="3"/>
  <c r="O21" i="3"/>
  <c r="O22" i="3"/>
  <c r="O23" i="3"/>
  <c r="O24" i="3"/>
  <c r="O25" i="3"/>
  <c r="O26" i="3"/>
  <c r="O27" i="3"/>
  <c r="O28" i="3"/>
  <c r="O50" i="3"/>
  <c r="O51" i="3"/>
  <c r="O52" i="3"/>
  <c r="O53" i="3"/>
  <c r="O54" i="3"/>
  <c r="O81" i="3"/>
  <c r="O82" i="3"/>
  <c r="O83" i="3"/>
  <c r="O84" i="3"/>
  <c r="O85" i="3"/>
  <c r="O86" i="3"/>
  <c r="O87" i="3"/>
  <c r="O88" i="3"/>
  <c r="O89" i="3"/>
  <c r="O90" i="3"/>
  <c r="O91" i="3"/>
  <c r="O93" i="3"/>
  <c r="O94" i="3"/>
  <c r="O133" i="3"/>
  <c r="O134" i="3"/>
  <c r="O135" i="3"/>
  <c r="O136" i="3"/>
  <c r="O137" i="3"/>
  <c r="O138" i="3"/>
  <c r="O139" i="3"/>
  <c r="O182" i="3"/>
  <c r="O183" i="3"/>
  <c r="O184" i="3"/>
  <c r="O185" i="3"/>
  <c r="O186" i="3"/>
  <c r="O187" i="3"/>
  <c r="O246" i="3"/>
  <c r="O247" i="3"/>
  <c r="O248" i="3"/>
  <c r="O249" i="3"/>
  <c r="O250" i="3"/>
  <c r="O251" i="3"/>
  <c r="O252" i="3"/>
  <c r="O310" i="3"/>
  <c r="O311" i="3"/>
  <c r="O312" i="3"/>
  <c r="O313" i="3"/>
  <c r="O314" i="3"/>
  <c r="O315" i="3"/>
  <c r="O316" i="3"/>
  <c r="O318" i="3"/>
  <c r="O319" i="3"/>
  <c r="O320" i="3"/>
  <c r="O321" i="3"/>
  <c r="O322" i="3"/>
  <c r="O323" i="3"/>
  <c r="O397" i="3"/>
  <c r="O398" i="3"/>
  <c r="O399" i="3"/>
  <c r="O400" i="3"/>
  <c r="O401" i="3"/>
  <c r="O402" i="3"/>
  <c r="O403" i="3"/>
  <c r="O404" i="3"/>
  <c r="O405" i="3"/>
  <c r="O2" i="3"/>
  <c r="O396" i="3" l="1"/>
  <c r="O394" i="3"/>
  <c r="O333" i="3"/>
  <c r="O335" i="3"/>
  <c r="O337" i="3"/>
  <c r="O339" i="3"/>
  <c r="O341" i="3"/>
  <c r="O343" i="3"/>
  <c r="O345" i="3"/>
  <c r="O347" i="3"/>
  <c r="O349" i="3"/>
  <c r="O353" i="3"/>
  <c r="O355" i="3"/>
  <c r="O357" i="3"/>
  <c r="O359" i="3"/>
  <c r="O361" i="3"/>
  <c r="O363" i="3"/>
  <c r="O365" i="3"/>
  <c r="O367" i="3"/>
  <c r="O369" i="3"/>
  <c r="O372" i="3"/>
  <c r="O374" i="3"/>
  <c r="O376" i="3"/>
  <c r="O378" i="3"/>
  <c r="O380" i="3"/>
  <c r="O382" i="3"/>
  <c r="O385" i="3"/>
  <c r="O388" i="3"/>
  <c r="O390" i="3"/>
  <c r="O395" i="3"/>
  <c r="O393" i="3"/>
  <c r="O317" i="3"/>
  <c r="O244" i="3"/>
  <c r="O242" i="3"/>
  <c r="O190" i="3"/>
  <c r="O188" i="3"/>
  <c r="O92" i="3"/>
  <c r="O15" i="3"/>
  <c r="O9" i="3"/>
  <c r="O7" i="3"/>
  <c r="O5" i="3"/>
  <c r="O32" i="3"/>
  <c r="O33" i="3"/>
  <c r="O34" i="3"/>
  <c r="O39" i="3"/>
  <c r="O40" i="3"/>
  <c r="O41" i="3"/>
  <c r="O42" i="3"/>
  <c r="O43" i="3"/>
  <c r="O44" i="3"/>
  <c r="O45" i="3"/>
  <c r="O46" i="3"/>
  <c r="O47" i="3"/>
  <c r="O48" i="3"/>
  <c r="O49" i="3"/>
  <c r="O56" i="3"/>
  <c r="O59" i="3"/>
  <c r="O62" i="3"/>
  <c r="O65" i="3"/>
  <c r="O67" i="3"/>
  <c r="O69" i="3"/>
  <c r="O71" i="3"/>
  <c r="O73" i="3"/>
  <c r="O75" i="3"/>
  <c r="O77" i="3"/>
  <c r="O79" i="3"/>
  <c r="O95" i="3"/>
  <c r="O98" i="3"/>
  <c r="O101" i="3"/>
  <c r="O104" i="3"/>
  <c r="O106" i="3"/>
  <c r="O108" i="3"/>
  <c r="O110" i="3"/>
  <c r="O112" i="3"/>
  <c r="O114" i="3"/>
  <c r="O116" i="3"/>
  <c r="O118" i="3"/>
  <c r="O120" i="3"/>
  <c r="O122" i="3"/>
  <c r="O124" i="3"/>
  <c r="O126" i="3"/>
  <c r="O128" i="3"/>
  <c r="O132" i="3"/>
  <c r="O142" i="3"/>
  <c r="O144" i="3"/>
  <c r="O148" i="3"/>
  <c r="O150" i="3"/>
  <c r="O152" i="3"/>
  <c r="O154" i="3"/>
  <c r="O156" i="3"/>
  <c r="O158" i="3"/>
  <c r="O160" i="3"/>
  <c r="O162" i="3"/>
  <c r="O164" i="3"/>
  <c r="O166" i="3"/>
  <c r="O168" i="3"/>
  <c r="O170" i="3"/>
  <c r="O174" i="3"/>
  <c r="O176" i="3"/>
  <c r="O178" i="3"/>
  <c r="O180" i="3"/>
  <c r="O192" i="3"/>
  <c r="O195" i="3"/>
  <c r="O198" i="3"/>
  <c r="O201" i="3"/>
  <c r="O203" i="3"/>
  <c r="O205" i="3"/>
  <c r="O207" i="3"/>
  <c r="O209" i="3"/>
  <c r="O211" i="3"/>
  <c r="O213" i="3"/>
  <c r="O215" i="3"/>
  <c r="O217" i="3"/>
  <c r="O219" i="3"/>
  <c r="O221" i="3"/>
  <c r="O225" i="3"/>
  <c r="O227" i="3"/>
  <c r="O229" i="3"/>
  <c r="O231" i="3"/>
  <c r="O233" i="3"/>
  <c r="O235" i="3"/>
  <c r="O238" i="3"/>
  <c r="O240" i="3"/>
  <c r="O254" i="3"/>
  <c r="O257" i="3"/>
  <c r="O260" i="3"/>
  <c r="O262" i="3"/>
  <c r="O264" i="3"/>
  <c r="O266" i="3"/>
  <c r="O268" i="3"/>
  <c r="O270" i="3"/>
  <c r="O272" i="3"/>
  <c r="O274" i="3"/>
  <c r="O276" i="3"/>
  <c r="O278" i="3"/>
  <c r="O281" i="3"/>
  <c r="O284" i="3"/>
  <c r="O286" i="3"/>
  <c r="O288" i="3"/>
  <c r="O290" i="3"/>
  <c r="O292" i="3"/>
  <c r="O295" i="3"/>
  <c r="O297" i="3"/>
  <c r="O299" i="3"/>
  <c r="O301" i="3"/>
  <c r="O304" i="3"/>
  <c r="O306" i="3"/>
  <c r="O308" i="3"/>
  <c r="O326" i="3"/>
  <c r="O329" i="3"/>
  <c r="O332" i="3"/>
  <c r="O334" i="3"/>
  <c r="O336" i="3"/>
  <c r="O338" i="3"/>
  <c r="O340" i="3"/>
  <c r="O342" i="3"/>
  <c r="O344" i="3"/>
  <c r="O346" i="3"/>
  <c r="O348" i="3"/>
  <c r="O351" i="3"/>
  <c r="O354" i="3"/>
  <c r="O356" i="3"/>
  <c r="O358" i="3"/>
  <c r="O360" i="3"/>
  <c r="O362" i="3"/>
  <c r="O364" i="3"/>
  <c r="O366" i="3"/>
  <c r="O368" i="3"/>
  <c r="O370" i="3"/>
  <c r="O373" i="3"/>
  <c r="O375" i="3"/>
  <c r="O377" i="3"/>
  <c r="O379" i="3"/>
  <c r="O381" i="3"/>
  <c r="O383" i="3"/>
  <c r="O387" i="3"/>
  <c r="O389" i="3"/>
  <c r="O392" i="3"/>
  <c r="O324" i="3"/>
  <c r="O245" i="3"/>
  <c r="O243" i="3"/>
  <c r="O191" i="3"/>
  <c r="O189" i="3"/>
  <c r="O16" i="3"/>
  <c r="O8" i="3"/>
  <c r="O6" i="3"/>
  <c r="O29" i="3"/>
  <c r="O30" i="3"/>
  <c r="O36" i="3"/>
  <c r="O37" i="3"/>
  <c r="O55" i="3"/>
  <c r="O58" i="3"/>
  <c r="O60" i="3"/>
  <c r="O63" i="3"/>
  <c r="O66" i="3"/>
  <c r="O68" i="3"/>
  <c r="O70" i="3"/>
  <c r="O72" i="3"/>
  <c r="O74" i="3"/>
  <c r="O76" i="3"/>
  <c r="O78" i="3"/>
  <c r="O80" i="3"/>
  <c r="O97" i="3"/>
  <c r="O99" i="3"/>
  <c r="O102" i="3"/>
  <c r="O105" i="3"/>
  <c r="O107" i="3"/>
  <c r="O109" i="3"/>
  <c r="O111" i="3"/>
  <c r="O113" i="3"/>
  <c r="O115" i="3"/>
  <c r="O117" i="3"/>
  <c r="O119" i="3"/>
  <c r="O121" i="3"/>
  <c r="O123" i="3"/>
  <c r="O125" i="3"/>
  <c r="O127" i="3"/>
  <c r="O130" i="3"/>
  <c r="O140" i="3"/>
  <c r="O143" i="3"/>
  <c r="O146" i="3"/>
  <c r="O149" i="3"/>
  <c r="O151" i="3"/>
  <c r="O153" i="3"/>
  <c r="O155" i="3"/>
  <c r="O157" i="3"/>
  <c r="O159" i="3"/>
  <c r="O161" i="3"/>
  <c r="O163" i="3"/>
  <c r="O165" i="3"/>
  <c r="O167" i="3"/>
  <c r="O169" i="3"/>
  <c r="O172" i="3"/>
  <c r="O175" i="3"/>
  <c r="O177" i="3"/>
  <c r="O179" i="3"/>
  <c r="O181" i="3"/>
  <c r="O194" i="3"/>
  <c r="O196" i="3"/>
  <c r="O200" i="3"/>
  <c r="O202" i="3"/>
  <c r="O204" i="3"/>
  <c r="O206" i="3"/>
  <c r="O208" i="3"/>
  <c r="O210" i="3"/>
  <c r="O212" i="3"/>
  <c r="O214" i="3"/>
  <c r="O216" i="3"/>
  <c r="O218" i="3"/>
  <c r="O220" i="3"/>
  <c r="O223" i="3"/>
  <c r="O226" i="3"/>
  <c r="O228" i="3"/>
  <c r="O230" i="3"/>
  <c r="O232" i="3"/>
  <c r="O234" i="3"/>
  <c r="O236" i="3"/>
  <c r="O239" i="3"/>
  <c r="O241" i="3"/>
  <c r="O255" i="3"/>
  <c r="O259" i="3"/>
  <c r="O261" i="3"/>
  <c r="O263" i="3"/>
  <c r="O265" i="3"/>
  <c r="O267" i="3"/>
  <c r="O269" i="3"/>
  <c r="O271" i="3"/>
  <c r="O273" i="3"/>
  <c r="O275" i="3"/>
  <c r="O277" i="3"/>
  <c r="O279" i="3"/>
  <c r="O283" i="3"/>
  <c r="O285" i="3"/>
  <c r="O287" i="3"/>
  <c r="O289" i="3"/>
  <c r="O291" i="3"/>
  <c r="O293" i="3"/>
  <c r="O296" i="3"/>
  <c r="O298" i="3"/>
  <c r="O300" i="3"/>
  <c r="O302" i="3"/>
  <c r="O305" i="3"/>
  <c r="O307" i="3"/>
  <c r="O309" i="3"/>
  <c r="O327" i="3"/>
  <c r="O331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489FC37-B7F7-423F-A27B-78B941172D61}" keepAlive="1" name="ThisWorkbookDataModel" description="Modelo de datos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647A90B6-99C7-4D9E-9F6F-A96B4A8C17B7}" name="WorksheetConnection_HR Dashboard 2.xlsx!Tabla1" type="102" refreshedVersion="6" minRefreshableVersion="5">
    <extLst>
      <ext xmlns:x15="http://schemas.microsoft.com/office/spreadsheetml/2010/11/main" uri="{DE250136-89BD-433C-8126-D09CA5730AF9}">
        <x15:connection id="Tabla1" autoDelete="1">
          <x15:rangePr sourceName="_xlcn.WorksheetConnection_HRDashboard2.xlsxTabla11"/>
        </x15:connection>
      </ext>
    </extLst>
  </connection>
</connections>
</file>

<file path=xl/sharedStrings.xml><?xml version="1.0" encoding="utf-8"?>
<sst xmlns="http://schemas.openxmlformats.org/spreadsheetml/2006/main" count="2084" uniqueCount="157">
  <si>
    <t>Department</t>
  </si>
  <si>
    <t>Sales</t>
  </si>
  <si>
    <t>Administration</t>
  </si>
  <si>
    <t>Finance</t>
  </si>
  <si>
    <t>Marketing</t>
  </si>
  <si>
    <t>Accounting</t>
  </si>
  <si>
    <t>Customer Support</t>
  </si>
  <si>
    <t>Human Resources</t>
  </si>
  <si>
    <t>Year</t>
  </si>
  <si>
    <t>R&amp;D</t>
  </si>
  <si>
    <t>IT</t>
  </si>
  <si>
    <t>Sick Days</t>
  </si>
  <si>
    <t>Hire Date</t>
  </si>
  <si>
    <t>Bonus</t>
  </si>
  <si>
    <t>Overtime</t>
  </si>
  <si>
    <t>Jessica Rodriguez</t>
  </si>
  <si>
    <t>Full Name</t>
  </si>
  <si>
    <t>Rose Moreno</t>
  </si>
  <si>
    <t>Richard  Garza</t>
  </si>
  <si>
    <t>Christopher Battah</t>
  </si>
  <si>
    <t>Margaret Pavlovich</t>
  </si>
  <si>
    <t>Johnathan A Wilhite</t>
  </si>
  <si>
    <t>Saif Perrine</t>
  </si>
  <si>
    <t>Janalee Eggleston</t>
  </si>
  <si>
    <t>Eric W. Kilbride</t>
  </si>
  <si>
    <t>Matthew Tait</t>
  </si>
  <si>
    <t>Shireen Battah</t>
  </si>
  <si>
    <t>Joshua Daniel</t>
  </si>
  <si>
    <t>Roshan Coon</t>
  </si>
  <si>
    <t>Joeanne Melendez</t>
  </si>
  <si>
    <t>Ricardo Bergman</t>
  </si>
  <si>
    <t>Willow Nevandro</t>
  </si>
  <si>
    <t>Donna K. Bulgar</t>
  </si>
  <si>
    <t>Kelley Reneau</t>
  </si>
  <si>
    <t>Sara Webb</t>
  </si>
  <si>
    <t>Genevieve   Knapp</t>
  </si>
  <si>
    <t xml:space="preserve">Ian Helmer </t>
  </si>
  <si>
    <t>Tiffany M Blake</t>
  </si>
  <si>
    <t>Saxton Peterson</t>
  </si>
  <si>
    <t>Melissa Torruella</t>
  </si>
  <si>
    <t xml:space="preserve">Yvette Hurtado </t>
  </si>
  <si>
    <t>Benny Melendez</t>
  </si>
  <si>
    <t>Steven  Bolin</t>
  </si>
  <si>
    <t>Brian M Stucki</t>
  </si>
  <si>
    <t>Kelly Queen</t>
  </si>
  <si>
    <t>Jacqueline N. Hildebrand</t>
  </si>
  <si>
    <t xml:space="preserve">Julia  Hegwood </t>
  </si>
  <si>
    <t>William Melendez</t>
  </si>
  <si>
    <t>Heela Kraft</t>
  </si>
  <si>
    <t>Matthew W Yamaguchi</t>
  </si>
  <si>
    <t>Manuel Steele</t>
  </si>
  <si>
    <t>James Wilson</t>
  </si>
  <si>
    <t>Bryan Brier</t>
  </si>
  <si>
    <t>Rebecca L. Haight</t>
  </si>
  <si>
    <t>Rikkie J Mahone</t>
  </si>
  <si>
    <t>Grant Tomasevic</t>
  </si>
  <si>
    <t>Alicia A. Elmasian</t>
  </si>
  <si>
    <t>Natalie H. Woodford</t>
  </si>
  <si>
    <t>Jena Coon</t>
  </si>
  <si>
    <t>Ernest Trent</t>
  </si>
  <si>
    <t>Martie Elmasian</t>
  </si>
  <si>
    <t>Cristhian Roth</t>
  </si>
  <si>
    <t>Rebecca Negrete</t>
  </si>
  <si>
    <t>Michelle  Shevlin</t>
  </si>
  <si>
    <t>Micah Chokeir</t>
  </si>
  <si>
    <t>Julie Yost</t>
  </si>
  <si>
    <t>Jonathan C. Parnell</t>
  </si>
  <si>
    <t>Jeremiah De Grazia</t>
  </si>
  <si>
    <t>Stacy L Chen</t>
  </si>
  <si>
    <t xml:space="preserve">Elena Miriam Hillen </t>
  </si>
  <si>
    <t>Natalie H. Zeidell</t>
  </si>
  <si>
    <t>Alyssa Adefioye</t>
  </si>
  <si>
    <t>Kevin Nevandro</t>
  </si>
  <si>
    <t>Cassandra Perry</t>
  </si>
  <si>
    <t>Krisaundra Hightower</t>
  </si>
  <si>
    <t>Cindy Summerville</t>
  </si>
  <si>
    <t>Erik G. Rinehart</t>
  </si>
  <si>
    <t>Ahlam Aby</t>
  </si>
  <si>
    <t>Alexis Ripley</t>
  </si>
  <si>
    <t>Michelle  Greenwell</t>
  </si>
  <si>
    <t>Ricardo Sherrell</t>
  </si>
  <si>
    <t>Matthew H. Rios</t>
  </si>
  <si>
    <t>Laura S Greenwell</t>
  </si>
  <si>
    <t>Bryan Anderson</t>
  </si>
  <si>
    <t>Marylou M. Diaz</t>
  </si>
  <si>
    <t>Joshua Fields</t>
  </si>
  <si>
    <t>Stephen H. Thomas</t>
  </si>
  <si>
    <t>Jacqueline N. Gappy</t>
  </si>
  <si>
    <t>Corine M. Henderson</t>
  </si>
  <si>
    <t>Laura Aguirre</t>
  </si>
  <si>
    <t>Rosa I. Peralta</t>
  </si>
  <si>
    <t>Harman Abraha</t>
  </si>
  <si>
    <t>Jesse Wooten</t>
  </si>
  <si>
    <t>Elena Miriam Woodburn</t>
  </si>
  <si>
    <t>Gabriel R. Self</t>
  </si>
  <si>
    <t>Micah Talia</t>
  </si>
  <si>
    <t>Benny Erwin</t>
  </si>
  <si>
    <t>James Oberndorfer</t>
  </si>
  <si>
    <t xml:space="preserve">Ryan Kennedy </t>
  </si>
  <si>
    <t>Julie Harken</t>
  </si>
  <si>
    <t>Tamara Pacheco</t>
  </si>
  <si>
    <t>Ann Sharp</t>
  </si>
  <si>
    <t>Elena Miriam Takahashi</t>
  </si>
  <si>
    <t>Katherine Battah</t>
  </si>
  <si>
    <t>John  Michael</t>
  </si>
  <si>
    <t>Alison Johnson</t>
  </si>
  <si>
    <t>Joshua Johnson</t>
  </si>
  <si>
    <t>Tony Merrick</t>
  </si>
  <si>
    <t>Ernest Talia</t>
  </si>
  <si>
    <t>Moriel Caldwell</t>
  </si>
  <si>
    <t>Ryan  Mesko</t>
  </si>
  <si>
    <t>Brian Tomasevic</t>
  </si>
  <si>
    <t>Performance Score</t>
  </si>
  <si>
    <t>UEsFBgAAAAAAAAAAAAAAAAAAAAAAAA%3d%3d</t>
  </si>
  <si>
    <t>Employment Type</t>
  </si>
  <si>
    <t>Full-Time</t>
  </si>
  <si>
    <t>Part-Time</t>
  </si>
  <si>
    <t>PTO Days</t>
  </si>
  <si>
    <t>Commission</t>
  </si>
  <si>
    <t>Location</t>
  </si>
  <si>
    <t>Termination Date</t>
  </si>
  <si>
    <t>Base Salary</t>
  </si>
  <si>
    <t>Total Compensation</t>
  </si>
  <si>
    <t xml:space="preserve"> %3c%3fxml+version%3d%221.0%22+encoding%3d%22utf-16%22%3f%3e%0d%0a%3cWizardSettings+xmlns%3axsi%3d%22http%3a%2f%2fwww.w3.org%2f2001%2fXMLSchema-instance%22+xmlns%3axsd%3d%22http%3a%2f%2fwww.w3.org%2f2001%2fXMLSchema%22%3e%0d%0a++%3cCss%3e%0a.Class1%7bfont-family%3a+Calibri%3b+font-size%3a8pt%3b+color%3aBlack%3btext-decoration%3anone%3bborder%3a+1px++None++Black+%3bbackground-color%3aWhite%3b+text-align%3aleft%3bvertical-align%3abottom%3b%7d%0a.Class2%7bfont-family%3a+Calibri%3b+font-size%3a16pt%3b+color%3aBlack%3bfont-weight%3a+bold%3btext-decoration%3anone%3bborder%3a+1px++None++Black+%3bbackground-color%3a%238DB4E2%3b+text-align%3aleft%3bvertical-align%3abottom%3b%7d%0a.Class3%7bfont-family%3a+Calibri%3b+font-size%3a8pt%3b+color%3aBlack%3btext-decoration%3anone%3bborder%3a+1px++None++Black+%3bbackground-color%3a%238DB4E2%3b+text-align%3aleft%3bvertical-align%3abottom%3b%7d%0a.Class4%7bfont-family%3a+Calibri%3b+font-size%3a8pt%3b+color%3aBlack%3btext-decoration%3anone%3bborder%3a+1px++None++Black+%3bbackground-color%3a%238DB4E2%3b+text-align%3acenter%3bvertical-align%3abottom%3b%7d%0a.Class5%7bfont-family%3a+Calibri%3b+font-size%3a8pt%3b+color%3aBlack%3btext-decoration%3anone%3bborder%3a+1px++None++Black+%3bbackground-color%3a%23DCE6F1%3b+text-align%3aleft%3bvertical-align%3abottom%3b%7d%0a.Class6%7bfont-family%3a+Calibri%3b+font-size%3a8pt%3b+color%3aBlack%3btext-decoration%3anone%3bborder%3a+1px++None++Black+%3bbackground-color%3aWhite%3b+text-align%3aright%3bvertical-align%3abottom%3b%7d%3c%2fCss%3e%0d%0a++%3cCulture%3een-US%3c%2fCulture%3e%0d%0a++%3cMergedSavingCells+%2f%3e%0d%0a++%3cPageInputCells%3e%0d%0a++++%3cInputCellsCollection%3e%0d%0a++++++%3cInputCells%3e%0d%0a++++++++%3cCellCount%3e0%3c%2fCellCount%3e%0d%0a++++++%3c%2fInputCells%3e%0d%0a++++%3c%2fInputCellsCollection%3e%0d%0a++%3c%2fPageInputCells%3e%0d%0a++%3cPageLayouts%3e%0d%0a++++%3cIsTabsVisible%3etrue%3c%2fIsTabsVisible%3e%0d%0a++++%3cPageLayoutCollection%3e%0d%0a++++++%3cPageLayout%3e%0d%0a++++++++%3cAutoResponseEmail%3eFalse%3c%2fAutoResponseEmail%3e%0d%0a++++++++%3cBorder%3etrue%3c%2fBorder%3e%0d%0a++++++++%3cCellAlignment%3etrue%3c%2fCellAlignment%3e%0d%0a++++++++%3cChangeRecordStatus%3efalse%3c%2fChangeRecordStatus%3e%0d%0a++++++++%3cCharts%3etrue%3c%2fCharts%3e%0d%0a++++++++%3cComments%3eExcel%3c%2fComments%3e%0d%0a++++++++%3cColor%3etrue%3c%2fColor%3e%0d%0a++++++++%3cControls%3e%0d%0a++++++++++%3cPageControl%3e%0d%0a++++++++++++%3cEnabled%3efalse%3c%2fEnabled%3e%0d%0a++++++++++++%3cType%3eCalculate%3c%2fType%3e%0d%0a++++++++++++%3cOrder%3e0%3c%2fOrder%3e%0d%0a++++++++++++%3cCellLink%3eDEFAULT%3c%2fCellLink%3e%0d%0a++++++++++++%3cName%3eCalculate%3c%2fName%3e%0d%0a++++++++++%3c%2fPageControl%3e%0d%0a++++++++++%3cPageControl%3e%0d%0a++++++++++++%3cEnabled%3efalse%3c%2fEnabled%3e%0d%0a++++++++++++%3cType%3eReset%3c%2fType%3e%0d%0a++++++++++++%3cOrder%3e1%3c%2fOrder%3e%0d%0a++++++++++++%3cCellLink%3eDEFAULT%3c%2fCellLink%3e%0d%0a++++++++++++%3cName%3eReset%3c%2fName%3e%0d%0a++++++++++%3c%2fPageControl%3e%0d%0a++++++++++%3cPageControl%3e%0d%0a++++++++++++%3cEnabled%3efalse%3c%2fEnabled%3e%0d%0a++++++++++++%3cType%3eSave%3c%2fType%3e%0d%0a++++++++++++%3cOrder%3e2%3c%2fOrder%3e%0d%0a++++++++++++%3cCellLink%3eDEFAULT%3c%2fCellLink%3e%0d%0a++++++++++++%3cName%3eSave%3c%2fName%3e%0d%0a++++++++++%3c%2fPageControl%3e%0d%0a++++++++++%3cPageControl%3e%0d%0a++++++++++++%3cEnabled%3efalse%3c%2fEnabled%3e%0d%0a++++++++++++%3cType%3eBack%3c%2fType%3e%0d%0a++++++++++++%3cOrder%3e3%3c%2fOrder%3e%0d%0a++++++++++++%3cCellLink%3eDEFAULT%3c%2fCellLink%3e%0d%0a++++++++++++%3cName%3eBack%3c%2fName%3e%0d%0a++++++++++%3c%2fPageControl%3e%0d%0a++++++++++%3cPageControl%3e%0d%0a++++++++++++%3cEnabled%3efalse%3c%2fEnabled%3e%0d%0a++++++++++++%3cType%3eNext%3c%2fType%3e%0d%0a++++++++++++%3cOrder%3e4%3c%2fOrder%3e%0d%0a++++++++++++%3cCellLink%3eDEFAULT%3c%2fCellLink%3e%0d%0a++++++++++++%3cName%3eNext%3c%2fName%3e%0d%0a++++++++++%3c%2fPageControl%3e%0d%0a++++++++++%3cPageControl%3e%0d%0a++++++++++++%3cEnabled%3efalse%3c%2fEnabled%3e%0d%0a++++++++++++%3cType%3eExport%3c%2fType%3e%0d%0a++++++++++++%3cOrder%3e5%3c%2fOrder%3e%0d%0a++++++++++++%3cCellLink%3eDEFAULT%3c%2fCellLink%3e%0d%0a++++++++++++%3cName%3eExport%3c%2fName%3e%0d%0a++++++++++%3c%2fPageControl%3e%0d%0a++++++++++%3cPageControl%3e%0d%0a++++++++++++%3cEnabled%3efalse%3c%2fEnabled%3e%0d%0a++++++++++++%3cType%3eCustom%3c%2fType%3e%0d%0a++++++++++++%3cOrder%3e6%3c%2fOrder%3e%0d%0a++++++++++++%3cCellLink%3eDEFAULT%3c%2fCellLink%3e%0d%0a++++++++++++%3cName%3eCustom%3c%2fName%3e%0d%0a++++++++++%3c%2fPageControl%3e%0d%0a++++++++%3c%2fControls%3e%0d%0a++++++++%3cCustomButtonActions%3e%0d%0a++++++++++%3cCalculate%3efalse%3c%2fCalculate%3e%0d%0a++++++++++%3cReset%3efalse%3c%2fReset%3e%0d%0a++++++++++%3cSave%3efalse%3c%2fSave%3e%0d%0a++++++++++%3cExport%3efalse%3c%2fExport%3e%0d%0a++++++++++%3cIsPageForwardingChecked%3efalse%3c%2fIsPageForwardingChecked%3e%0d%0a++++++++++%3cIsExternalURLChecked%3efalse%3c%2fIsExternalURLChecked%3e%0d%0a++++++++++%3cIsCustomPageChecked%3efalse%3c%2fIsCustomPageChecked%3e%0d%0a++++++++++%3cIsDisableByCellValueChecked%3efalse%3c%2fIsDisableByCellValueChecked%3e%0d%0a++++++++++%3cIsCustomButtonEnabled%3efalse%3c%2fIsCustomButtonEnabled%3e%0d%0a++++++++++%3cIsSavePopupMessageChecked%3efalse%3c%2fIsSavePopupMessageChecked%3e%0d%0a++++++++++%3cIsAutoResponseMailChecked%3efalse%3c%2fIsAutoResponseMailChecked%3e%0d%0a++++++++++%3cIsNotificationEmailChecked%3efalse%3c%2fIsNotificationEmailChecked%3e%0d%0a++++++++++%3cIsChangeRecordStatusChecked%3efalse%3c%2fIsChangeRecordStatusChecked%3e%0d%0a++++++++++%3cIsTransferRecordOwnershipChecked%3efalse%3c%2fIsTransferRecordOwnershipChecked%3e%0d%0a++++++++++%3cIsPrintEnabled%3efalse%3c%2fIsPrintEnabled%3e%0d%0a++++++++%3c%2fCustomButtonActions%3e%0d%0a++++++++%3cDisplayRange%3e%3d'Dashboard'!%24A%241%3a%24R%2454%3c%2fDisplayRange%3e%0d%0a++++++++%3cFileName%3e1.+Dashboard%3c%2fFileName%3e%0d%0a++++++++%3cFont%3etrue%3c%2fFont%3e%0d%0a++++++++%3cFormControls%3etrue%3c%2fFormControls%3e%0d%0a++++++++%3cImages%3etrue%3c%2fImages%3e%0d%0a++++++++%3cIndex%3e0%3c%2fIndex%3e%0d%0a++++++++%3cIsAjaxEnabled%3etrue%3c%2fIsAjaxEnabled%3e%0d%0a++++++++%3cIsSaveButtonEnabled%3efalse%3c%2fIsSaveButtonEnabled%3e%0d%0a++++++++%3cIsSaveButtonEnabledByCellValue%3efalse%3c%2fIsSaveButtonEnabledByCellValue%3e%0d%0a++++++++%3cIsPageHidingEnabled%3efalse%3c%2fIsPageHidingEnabled%3e%0d%0a++++++++%3cIsPageVisible%3etrue%3c%2fIsPageVisible%3e%0d%0a++++++++%3cPageVisibilityControllerRange+%2f%3e%0d%0a++++++++%3cNotificationEmail%3eFalse%3c%2fNotificationEmail%3e%0d%0a++++++++%3cNotificationEmailBodyFormula+%2f%3e%0d%0a++++++++%3cNotificationEmailSubjectFormula+%2f%3e%0d%0a++++++++%3cNotificationEmailRecepientEmailFormula+%2f%3e%0d%0a++++++++%3cOrder%3e0%3c%2fOrder%3e%0d%0a++++++++%3cPageForwarding%3eFalse%3c%2fPageForwarding%3e%0d%0a++++++++%3cPageForwardingCustomPage%3eFalse%3c%2fPageForwardingCustomPage%3e%0d%0a++++++++%3cPageForwardingIsExternalURL%3eFalse%3c%2fPageForwardingIsExternalURL%3e%0d%0a++++++++%3cPageForwardingExternalURL%3eNone%3c%2fPageForwardingExternalURL%3e%0d%0a++++++++%3cPivots%3etrue%3c%2fPivots%3e%0d%0a++++++++%3cRecordStatusValue+%2f%3e%0d%0a++++++++%3cTransferRecordOwnership%3efalse%3c%2fTransferRecordOwnership%3e%0d%0a++++++++%3cTransferRecordOwnershipValue+%2f%3e%0d%0a++++++++%3cIsScriptingEnabled%3efalse%3c%2fIsScriptingEnabled%3e%0d%0a++++++++%3cScripts+%2f%3e%0d%0a++++++++%3cDefaultClassName%3eClass1%3c%2fDefaultClassName%3e%0d%0a++++++%3c%2fPageLayout%3e%0d%0a++++%3c%2fPageLayoutCollection%3e%0d%0a++++%3cInitialPageIndex%3e0%3c%2fInitialPageIndex%3e%0d%0a++++%3cApplicationName%3eHR_Dashboard_2%3c%2fApplicationName%3e%0d%0a++%3c%2fPageLayouts%3e%0d%0a++%3cSavingCells%3e%0d%0a++++%3cCellCount%3e0%3c%2fCellCount%3e%0d%0a++%3c%2fSavingCells%3e%0d%0a++%3cTables%3e%0d%0a++++%3cTableCollection%3e%0d%0a++++++%3cTable%3e%0d%0a++++++++%3cAddress%3e%3d'Dashboard'!%24A%241%3a%24R%2454%3c%2fAddress%3e%0d%0a++++++++%3cName%3ePSWOutput_0%3c%2fName%3e%0d%0a++++++++%3cColumnWidths%3e15-48-66-57.75-50.25-63.75-67.5-50.25-50.25-50.25-50.25-50.25-50.25-50.25-50.25-50.25-50.25-15%3c%2fColumnWidths%3e%0d%0a++++++++%3cWidth%3e885.75%3c%2fWidth%3e%0d%0a++++++++%3cTRs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1%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1%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1%3c%2fY%3e%0d%0a++++++++++++++%3c%2fTD%3e%0d%0a++++++++++++++%3cTD%3e%0d%0a++++++++++++++++%3cMerge%3eFalse%3c%2fMerge%3e%0d%0a++++++++++++++++%3cWidth%3e57.75%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4%3c%2fX%3e%0d%0a++++++++++++++++%3cY%3e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5%3c%2fX%3e%0d%0a++++++++++++++++%3cY%3e1%3c%2fY%3e%0d%0a++++++++++++++%3c%2fTD%3e%0d%0a++++++++++++++%3cTD%3e%0d%0a++++++++++++++++%3cMerge%3eFalse%3c%2fMerge%3e%0d%0a++++++++++++++++%3cWidth%3e63.75%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6%3c%2fX%3e%0d%0a++++++++++++++++%3cY%3e1%3c%2fY%3e%0d%0a++++++++++++++%3c%2fTD%3e%0d%0a++++++++++++++%3cTD%3e%0d%0a++++++++++++++++%3cMerge%3eFalse%3c%2fMerge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1%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1%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21%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2%3c%2fY%3e%0d%0a++++++++++++++%3c%2fTD%3e%0d%0a++++++++++++++%3cTD%3e%0d%0a++++++++++++++++%3cStyle%3eClass2%3c%2fStyle%3e%0d%0a++++++++++++++++%3cMerge%3eFalse%3c%2fMerge%3e%0d%0a++++++++++++++++%3cWidth%3e48%3c%2fWidth%3e%0d%0a++++++++++++++++%3cText%3eHR+Dashboard%3c%2fText%3e%0d%0a++++++++++++++++%3cHeight%3e21%3c%2fHeight%3e%0d%0a++++++++++++++++%3cAlign%3eLeft%3c%2fAlign%3e%0d%0a++++++++++++++++%3cFontName%3eCalibri%3c%2fFontName%3e%0d%0a++++++++++++++++%3cWrapText%3eFalse%3c%2fWrapText%3e%0d%0a++++++++++++++++%3cFontSize%3e16%3c%2fFontSize%3e%0d%0a++++++++++++++++%3cX%3e2%3c%2fX%3e%0d%0a++++++++++++++++%3cY%3e2%3c%2fY%3e%0d%0a++++++++++++++%3c%2fTD%3e%0d%0a++++++++++++++%3cTD%3e%0d%0a++++++++++++++++%3cStyle%3eClass3%3c%2fStyle%3e%0d%0a++++++++++++++++%3cMerge%3eFalse%3c%2fMerge%3e%0d%0a++++++++++++++++%3cWidth%3e66%3c%2fWidth%3e%0d%0a++++++++++++++++%3cHeight%3e21%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2%3c%2fY%3e%0d%0a++++++++++++++%3c%2fTD%3e%0d%0a++++++++++++++%3cTD%3e%0d%0a++++++++++++++++%3cStyle%3eClass3%3c%2fStyle%3e%0d%0a++++++++++++++++%3cMerge%3eFalse%3c%2fMerge%3e%0d%0a++++++++++++++++%3cWidth%3e57.75%3c%2fWidth%3e%0d%0a++++++++++++++++%3cHeight%3e21%3c%2fHeight%3e%0d%0a++++++++++++++++%3cAlign%3eLeft%3c%2fAlign%3e%0d%0a++++++++++++++++%3cFontName%3eCalibri%3c%2fFontName%3e%0d%0a++++++++++++++++%3cWrapText%3eFalse%3c%2fWrapText%3e%0d%0a++++++++++++++++%3cFontSize%3e8%3c%2fFontSize%3e%0d%0a++++++++++++++++%3cX%3e4%3c%2fX%3e%0d%0a++++++++++++++++%3cY%3e2%3c%2fY%3e%0d%0a++++++++++++++%3c%2fTD%3e%0d%0a++++++++++++++%3cTD%3e%0d%0a++++++++++++++++%3cStyle%3eClass3%3c%2fStyle%3e%0d%0a++++++++++++++++%3cMerge%3eFalse%3c%2fMerge%3e%0d%0a++++++++++++++++%3cWidth%3e50.25%3c%2fWidth%3e%0d%0a++++++++++++++++%3cHeight%3e21%3c%2fHeight%3e%0d%0a++++++++++++++++%3cAlign%3eLeft%3c%2fAlign%3e%0d%0a++++++++++++++++%3cFontName%3eCalibri%3c%2fFontName%3e%0d%0a++++++++++++++++%3cWrapText%3eFalse%3c%2fWrapText%3e%0d%0a++++++++++++++++%3cFontSize%3e8%3c%2fFontSize%3e%0d%0a++++++++++++++++%3cX%3e5%3c%2fX%3e%0d%0a++++++++++++++++%3cY%3e2%3c%2fY%3e%0d%0a++++++++++++++%3c%2fTD%3e%0d%0a++++++++++++++%3cTD%3e%0d%0a++++++++++++++++%3cStyle%3eClass3%3c%2fStyle%3e%0d%0a++++++++++++++++%3cMerge%3eFalse%3c%2fMerge%3e%0d%0a++++++++++++++++%3cWidth%3e63.75%3c%2fWidth%3e%0d%0a++++++++++++++++%3cHeight%3e21%3c%2fHeight%3e%0d%0a++++++++++++++++%3cAlign%3eLeft%3c%2fAlign%3e%0d%0a++++++++++++++++%3cFontName%3eCalibri%3c%2fFontName%3e%0d%0a++++++++++++++++%3cWrapText%3eFalse%3c%2fWrapText%3e%0d%0a++++++++++++++++%3cFontSize%3e8%3c%2fFontSize%3e%0d%0a++++++++++++++++%3cX%3e6%3c%2fX%3e%0d%0a++++++++++++++++%3cY%3e2%3c%2fY%3e%0d%0a++++++++++++++%3c%2fTD%3e%0d%0a++++++++++++++%3cTD%3e%0d%0a++++++++++++++++%3cStyle%3eClass3%3c%2fStyle%3e%0d%0a++++++++++++++++%3cMerge%3eFalse%3c%2fMerge%3e%0d%0a++++++++++++++++%3cWidth%3e67.5%3c%2fWidth%3e%0d%0a++++++++++++++++%3cHeight%3e21%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2%3c%2fY%3e%0d%0a++++++++++++++%3c%2fTD%3e%0d%0a++++++++++++++%3cTD%3e%0d%0a++++++++++++++++%3cStyle%3eClass3%3c%2fStyle%3e%0d%0a++++++++++++++++%3cMerge%3eFalse%3c%2fMerge%3e%0d%0a++++++++++++++++%3cWidth%3e50.25%3c%2fWidth%3e%0d%0a++++++++++++++++%3cHeight%3e21%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2%3c%2fY%3e%0d%0a++++++++++++++%3c%2fTD%3e%0d%0a++++++++++++++%3cTD%3e%0d%0a++++++++++++++++%3cStyle%3eClass3%3c%2fStyle%3e%0d%0a++++++++++++++++%3cMerge%3eFalse%3c%2fMerge%3e%0d%0a++++++++++++++++%3cWidth%3e50.25%3c%2fWidth%3e%0d%0a++++++++++++++++%3cHeight%3e21%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2%3c%2fY%3e%0d%0a++++++++++++++%3c%2fTD%3e%0d%0a++++++++++++++%3cTD%3e%0d%0a++++++++++++++++%3cStyle%3eClass3%3c%2fStyle%3e%0d%0a++++++++++++++++%3cMerge%3eFalse%3c%2fMerge%3e%0d%0a++++++++++++++++%3cWidth%3e50.25%3c%2fWidth%3e%0d%0a++++++++++++++++%3cHeight%3e21%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2%3c%2fY%3e%0d%0a++++++++++++++%3c%2fTD%3e%0d%0a++++++++++++++%3cTD%3e%0d%0a++++++++++++++++%3cStyle%3eClass3%3c%2fStyle%3e%0d%0a++++++++++++++++%3cMerge%3eFalse%3c%2fMerge%3e%0d%0a++++++++++++++++%3cWidth%3e50.25%3c%2fWidth%3e%0d%0a++++++++++++++++%3cHeight%3e21%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2%3c%2fY%3e%0d%0a++++++++++++++%3c%2fTD%3e%0d%0a++++++++++++++%3cTD%3e%0d%0a++++++++++++++++%3cStyle%3eClass3%3c%2fStyle%3e%0d%0a++++++++++++++++%3cMerge%3eFalse%3c%2fMerge%3e%0d%0a++++++++++++++++%3cWidth%3e50.25%3c%2fWidth%3e%0d%0a++++++++++++++++%3cHeight%3e21%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2%3c%2fY%3e%0d%0a++++++++++++++%3c%2fTD%3e%0d%0a++++++++++++++%3cTD%3e%0d%0a++++++++++++++++%3cStyle%3eClass3%3c%2fStyle%3e%0d%0a++++++++++++++++%3cMerge%3eFalse%3c%2fMerge%3e%0d%0a++++++++++++++++%3cWidth%3e50.25%3c%2fWidth%3e%0d%0a++++++++++++++++%3cHeight%3e21%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2%3c%2fY%3e%0d%0a++++++++++++++%3c%2fTD%3e%0d%0a++++++++++++++%3cTD%3e%0d%0a++++++++++++++++%3cStyle%3eClass3%3c%2fStyle%3e%0d%0a++++++++++++++++%3cMerge%3eFalse%3c%2fMerge%3e%0d%0a++++++++++++++++%3cWidth%3e50.25%3c%2fWidth%3e%0d%0a++++++++++++++++%3cHeight%3e21%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2%3c%2fY%3e%0d%0a++++++++++++++%3c%2fTD%3e%0d%0a++++++++++++++%3cTD%3e%0d%0a++++++++++++++++%3cStyle%3eClass3%3c%2fStyle%3e%0d%0a++++++++++++++++%3cMerge%3eFalse%3c%2fMerge%3e%0d%0a++++++++++++++++%3cWidth%3e50.25%3c%2fWidth%3e%0d%0a++++++++++++++++%3cHeight%3e21%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2%3c%2fY%3e%0d%0a++++++++++++++%3c%2fTD%3e%0d%0a++++++++++++++%3cTD%3e%0d%0a++++++++++++++++%3cStyle%3eClass3%3c%2fStyle%3e%0d%0a++++++++++++++++%3cMerge%3eFalse%3c%2fMerge%3e%0d%0a++++++++++++++++%3cWidth%3e50.25%3c%2fWidth%3e%0d%0a++++++++++++++++%3cHeight%3e21%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2%3c%2fY%3e%0d%0a++++++++++++++%3c%2fTD%3e%0d%0a++++++++++++++%3cTD%3e%0d%0a++++++++++++++++%3cStyle%3eClass3%3c%2fStyle%3e%0d%0a++++++++++++++++%3cMerge%3eFalse%3c%2fMerge%3e%0d%0a++++++++++++++++%3cWidth%3e50.25%3c%2fWidth%3e%0d%0a++++++++++++++++%3cHeight%3e21%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2%3c%2fY%3e%0d%0a++++++++++++++%3c%2fTD%3e%0d%0a++++++++++++++%3cTD%3e%0d%0a++++++++++++++++%3cMerge%3eFalse%3c%2fMerge%3e%0d%0a++++++++++++++++%3cWidth%3e15%3c%2fWidth%3e%0d%0a++++++++++++++++%3cHeight%3e21%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2%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3%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3%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3%3c%2fY%3e%0d%0a++++++++++++++%3c%2fTD%3e%0d%0a++++++++++++++%3cTD%3e%0d%0a++++++++++++++++%3cMerge%3eFalse%3c%2fMerge%3e%0d%0a++++++++++++++++%3cWidth%3e57.75%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4%3c%2fX%3e%0d%0a++++++++++++++++%3cY%3e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5%3c%2fX%3e%0d%0a++++++++++++++++%3cY%3e3%3c%2fY%3e%0d%0a++++++++++++++%3c%2fTD%3e%0d%0a++++++++++++++%3cTD%3e%0d%0a++++++++++++++++%3cMerge%3eFalse%3c%2fMerge%3e%0d%0a++++++++++++++++%3cWidth%3e63.75%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6%3c%2fX%3e%0d%0a++++++++++++++++%3cY%3e3%3c%2fY%3e%0d%0a++++++++++++++%3c%2fTD%3e%0d%0a++++++++++++++%3cTD%3e%0d%0a++++++++++++++++%3cMerge%3eFalse%3c%2fMerge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</t>
  </si>
  <si>
    <t xml:space="preserve"> 3c%2fFontSize%3e%0d%0a++++++++++++++++%3cX%3e9%3c%2fX%3e%0d%0a++++++++++++++++%3cY%3e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3%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3%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4%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4%3c%2fY%3e%0d%0a++++++++++++++++%3cFormControls%3e%0d%0a++++++++++++++++++%3cFormControl%3e%0d%0a++++++++++++++++++++%3cLabelAddress%3e%3dLists!%24C%244%3a%24C%2412%3c%2fLabelAddress%3e%0d%0a++++++++++++++++++++%3cTopLeftCellAddress%3e%3d'Dashboard'!%24B%244%3c%2fTopLeftCellAddress%3e%0d%0a++++++++++++++++++++%3cDefaultValue%3e3%3c%2fDefaultValue%3e%0d%0a++++++++++++++++++++%3cWidth%3e108.75%3c%2fWidth%3e%0d%0a++++++++++++++++++++%3cHeight%3e94.5%3c%2fHeight%3e%0d%0a++++++++++++++++++++%3cLeft%3e15%3c%2fLeft%3e%0d%0a++++++++++++++++++++%3cTop%3e54%3c%2fTop%3e%0d%0a++++++++++++++++++++%3cNameIndex%3e0%3c%2fNameIndex%3e%0d%0a++++++++++++++++++++%3cChecked%3efalse%3c%2fChecked%3e%0d%0a++++++++++++++++++++%3cRefersTo%3e%3dLists!%24C%241%3c%2fRefersTo%3e%0d%0a++++++++++++++++++++%3cType%3eListBox%3c%2fType%3e%0d%0a++++++++++++++++++++%3cListValues+%2f%3e%0d%0a++++++++++++++++++++%3cShiftTop%3e10%3c%2fShiftTop%3e%0d%0a++++++++++++++++++++%3cShiftLeft%3e0%3c%2fShiftLeft%3e%0d%0a++++++++++++++++++%3c%2fFormControl%3e%0d%0a++++++++++++++++%3c%2fFormControls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4%3c%2fY%3e%0d%0a++++++++++++++%3c%2fTD%3e%0d%0a++++++++++++++%3cTD%3e%0d%0a++++++++++++++++%3cStyle%3eClass4%3c%2fStyle%3e%0d%0a++++++++++++++++%3cMerge%3eTrue%3c%2fMerge%3e%0d%0a++++++++++++++++%3cRowSpan+%2f%3e%0d%0a++++++++++++++++%3cColSpan%3e4%3c%2fColSpan%3e%0d%0a++++++++++++++++%3cFormat%3eGeneral%3c%2fFormat%3e%0d%0a++++++++++++++++%3cWidth%3e239.25%3c%2fWidth%3e%0d%0a++++++++++++++++%3cHeight%3e11.25%3c%2fHeight%3e%0d%0a++++++++++++++++%3cAlign%3eCenter%3c%2fAlign%3e%0d%0a++++++++++++++++%3cFontName%3eCalibri%3c%2fFontName%3e%0d%0a++++++++++++++++%3cWrapText%3eFalse%3c%2fWrapText%3e%0d%0a++++++++++++++++%3cFontSize%3e8%3c%2fFontSize%3e%0d%0a++++++++++++++++%3cX%3e4%3c%2fX%3e%0d%0a++++++++++++++++%3cY%3e4%3c%2fY%3e%0d%0a++++++++++++++%3c%2fTD%3e%0d%0a++++++++++++++%3cTD%3e%0d%0a++++++++++++++++%3cStyle%3eClass4%3c%2fStyle%3e%0d%0a++++++++++++++++%3cMerge%3eTrue%3c%2fMerge%3e%0d%0a++++++++++++++++%3cRowSpan+%2f%3e%0d%0a++++++++++++++++%3cColSpan%3e4%3c%2fColSpan%3e%0d%0a++++++++++++++++%3cFormat%3eGeneral%3c%2fFormat%3e%0d%0a++++++++++++++++%3cWidth%3e201%3c%2fWidth%3e%0d%0a++++++++++++++++%3cText%3eTotal+employees%3c%2fText%3e%0d%0a++++++++++++++++%3cHeight%3e11.25%3c%2fHeight%3e%0d%0a++++++++++++++++%3cAlign%3eCenter%3c%2fAlign%3e%0d%0a++++++++++++++++%3cFontName%3eCalibri%3c%2fFontName%3e%0d%0a++++++++++++++++%3cWrapText%3eFalse%3c%2fWrapText%3e%0d%0a++++++++++++++++%3cFontSize%3e8%3c%2fFontSize%3e%0d%0a++++++++++++++++%3cX%3e8%3c%2fX%3e%0d%0a++++++++++++++++%3cY%3e4%3c%2fY%3e%0d%0a++++++++++++++%3c%2fTD%3e%0d%0a++++++++++++++%3cTD%3e%0d%0a++++++++++++++++%3cStyle%3eClass4%3c%2fStyle%3e%0d%0a++++++++++++++++%3cMerge%3eTrue%3c%2fMerge%3e%0d%0a++++++++++++++++%3cRowSpan+%2f%3e%0d%0a++++++++++++++++%3cColSpan%3e6%3c%2fColSpan%3e%0d%0a++++++++++++++++%3cFormat%3eGeneral%3c%2fFormat%3e%0d%0a++++++++++++++++%3cWidth%3e301.5%3c%2fWidth%3e%0d%0a++++++++++++++++%3cHeight%3e11.25%3c%2fHeight%3e%0d%0a++++++++++++++++%3cAlign%3eCenter%3c%2fAlign%3e%0d%0a++++++++++++++++%3cFontName%3eCalibri%3c%2fFontName%3e%0d%0a++++++++++++++++%3cWrapText%3eFalse%3c%2fWrapText%3e%0d%0a++++++++++++++++%3cFontSize%3e8%3c%2fFontSize%3e%0d%0a++++++++++++++++%3cX%3e12%3c%2fX%3e%0d%0a++++++++++++++++%3cY%3e4%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4%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5%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5%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5%3c%2fY%3e%0d%0a++++++++++++++%3c%2fTD%3e%0d%0a++++++++++++++%3cTD%3e%0d%0a++++++++++++++++%3cStyle%3eClass5%3c%2fStyle%3e%0d%0a++++++++++++++++%3cMerge%3eTrue%3c%2fMerge%3e%0d%0a++++++++++++++++%3cRowSpan+%2f%3e%0d%0a++++++++++++++++%3cColSpan%3e2%3c%2fColSpan%3e%0d%0a++++++++++++++++%3cFormat%3eGeneral%3c%2fFormat%3e%0d%0a++++++++++++++++%3cWidth%3e108%3c%2fWidth%3e%0d%0a++++++++++++++++%3cText%3eTotal+Salaries%3c%2fText%3e%0d%0a++++++++++++++++%3cHeight%3e11.25%3c%2fHeight%3e%0d%0a++++++++++++++++%3cFontName%3eCalibri%3c%2fFontName%3e%0d%0a++++++++++++++++%3cWrapText%3eFalse%3c%2fWrapText%3e%0d%0a++++++++++++++++%3cFontSize%3e8%3c%2fFontSize%3e%0d%0a++++++++++++++++%3cX%3e4%3c%2fX%3e%0d%0a++++++++++++++++%3cY%3e5%3c%2fY%3e%0d%0a++++++++++++++%3c%2fTD%3e%0d%0a++++++++++++++%3cTD%3e%0d%0a++++++++++++++++%3cStyle%3eClass6%3c%2fStyle%3e%0d%0a++++++++++++++++%3cMerge%3eFalse%3c%2fMerge%3e%0d%0a++++++++++++++++%3cFormat%3e_(%22%24%22*+%23%2c%23%230_)%3b_(%22%24%22*+(%23%2c%23%230)%3b_(%22%24%22*+%22-%22%3f%3f_)%3b_(%40_)%3c%2fFormat%3e%0d%0a++++++++++++++++%3cWidth%3e63.75%3c%2fWidth%3e%0d%0a++++++++++++++++%3cHeight%3e11.25%3c%2fHeight%3e%0d%0a++++++++++++++++%3cAlign%3eRight%3c%2fAlign%3e%0d%0a++++++++++++++++%3cFontName%3eCalibri%3c%2fFontName%3e%0d%0a++++++++++++++++%3cWrapText%3eFalse%3c%2fWrapText%3e%0d%0a++++++++++++++++%3cFontSize%3e8%3c%2fFontSize%3e%0d%0a++++++++++++++++%3cX%3e6%3c%2fX%3e%0d%0a++++++++++++++++%3cY%3e5%3c%2fY%3e%0d%0a++++++++++++++%3c%2fTD%3e%0d%0a++++++++++++++%3cTD%3e%0d%0a++++++++++++++++%3cMerge%3eFalse%3c%2fMerge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5%3c%2fY%3e%0d%0a++++++++++++++++%3cChart%3e%0d%0a++++++++++++++++++%3cNameIndex%3e0%3c%2fNameIndex%3e%0d%0a++++++++++++++++++%3cZOrder%3e1%3c%2fZOrder%3e%0d%0a++++++++++++++++++%3cChartHeight%3e128.25%3c%2fChartHeight%3e%0d%0a++++++++++++++++++%3cChartWidth%3e207.75%3c%2fChartWidth%3e%0d%0a++++++++++++++++++%3cTopLeftRangeAddress%3e%3d'Dashboard'!%24G%245%3c%2fTopLeftRangeAddress%3e%0d%0a++++++++++++++++++%3cAbsoluteTop%3e59.25%3c%2fAbsoluteTop%3e%0d%0a++++++++++++++++++%3cAbsoluteLeft%3e358.5%3c%2fAbsoluteLeft%3e%0d%0a++++++++++++++++++%3cShiftTop%3e4%3c%2fShiftTop%3e%0d%0a++++++++++++++++++%3cShiftLeft%3e57%3c%2fShiftLeft%3e%0d%0a++++++++++++++++%3c%2fChart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5%3c%2fY%3e%0d%0a++++++++++++++++%3cChart%3e%0d%0a++++++++++++++++++%3cNameIndex%3e3%3c%2fNameIndex%3e%0d%0a++++++++++++++++++%3cZOrder%3e4%3c%2fZOrder%3e%0d%0a++++++++++++++++++%3cChartHeight%3e184.499923706055%3c%2fChartHeight%3e%0d%0a++++++++++++++++++%3cChartWidth%3e297.000091552734%3c%2fChartWidth%3e%0d%0a++++++++++++++++++%3cTopLeftRangeAddress%3e%3d'Dashboard'!%24L%245%3c%2fTopLeftRangeAddress%3e%0d%0a++++++++++++++++++%3cAbsoluteTop%3e57.7500801086426%3c%2fAbsoluteTop%3e%0d%0a++++++++++++++++++%3cAbsoluteLeft%3e572.249938964844%3c%2fAbsoluteLeft%3e%0d%0a++++++++++++++++++%3cShiftTop%3e3%3c%2fShiftTop%3e%0d%0a++++++++++++++++++%3cShiftLeft%3e2%3c%2fShiftLeft%3e%0d%0a++++++++++++++++%3c%2fChart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5%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5%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6%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6%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6%3c%2fY%3e%0d%0a++++++++++++++%3c%2fTD%3e%0d%0a++++++++++++++%3cTD%3e%0d%0a++++++++++++++++%3cStyle%3eClass5%3c%2fStyle%3e%0d%0a++++++++++++++++%3cMerge%3eTrue%3c%2fMerge%3e%0d%0a++++++++++++++++%3cRowSpan+%2f%3e%0d%0a++++++++++++++++%3cColSpan%3e2%3c%2fColSpan%3e%0d%0a++++++++++++++++%3cFormat%3eGeneral%3c%2fFormat%3e%0d%0a++++++++++++++++%3cWidth%3e108%3c%2fWidth%3e%0d%0a++++++++++++++++%3cText%3eTotal+Bonuses%3c%2fText%3e%0d%0a++++++++++++++++%3cHeight%3e11.25%3c%2fHeight%3e%0d%0a++++++++++++++++%3cFontName%3eCalibri%3c%2fFontName%3e%0d%0a++++++++++++++++%3cWrapText%3eFalse%3c%2fWrapText%3e%0d%0a++++++++++++++++%3cFontSize%3e8%3c%2fFontSize%3e%0d%0a++++++++++++++++%3cX%3e4%3c%2fX%3e%0d%0a++++++++++++++++%3cY%3e6%3c%2fY%3e%0d%0a++++++++++++++%3c%2fTD%3e%0d%0a++++++++++++++%3cTD%3e%0d%0a++++++++++++++++%3cStyle%3eClass6%3c%2fStyle%3e%0d%0a++++++++++++++++%3cMerge%3eFalse%3c%2fMerge%3e%0d%0a++++++++++++++++%3cFormat%3e_(%22%24%22*+%23%2c%23%230_)%3b_(%22%24%22*+(%23%2c%23%230)%3b_(%22%24%22*+%22-%22%3f%3f_)%3b_(%40_)%3c%2fFormat%3e%0d%0a++++++++++++++++%3cWidth%3e63.75%3c%2fWidth%3e%0d%0a++++++++++++++++%3cHeight%3e11.25%3c%2fHeight%3e%0d%0a++++++++++++++++%3cAlign%3eRight%3c%2fAlign%3e%0d%0a++++++++++++++++%3cFontName%3eCalibri%3c%2fFontName%3e%0d%0a++++++++++++++++%3cWrapText%3eFalse%3c%2fWrapText%3e%0d%0a++++++++++++++++%3cFontSize%3e8%3c%2fFontSize%3e%0d%0a++++++++++++++++%3cX%3e6%3c%2fX%3e%0d%0a++++++++++++++++%3cY%3e6%3c%2fY%3e%0d%0a++++++++++++++%3c%2fTD%3e%0d%0a++++++++++++++%3cTD%3e%0d%0a++++++++++++++++%3cMerge%3eFalse%3c%2fMerge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6%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6%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7%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7%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7%3c%2fY%3e%0d%0a++++++++++++++%3c%2fTD%3e%0d%0a++++++++++++++%3cTD%3e%0d%0a++++++++++++++++%3cStyle%3eClass5%3c%2fStyle%3e%0d%0a++++++++++++++++%3cMerge%3eTrue%3c%2fMerge%3e%0d%0a++++++++++++++++%3cRowSpan+%2f%3e%0d%0a++++++++++++++++%3cColSpan%3e2%3c%2fColSpan%3e%0d%0a++++++++++++++++%3cFormat%3eGeneral%3c%2fFormat%3e%0d%0a++++++++++++++++%3cWidth%3e108%3c%2fWidth%3e%0d%0a++++++++++++++++%3cText%3eTotal+Overtimes%3c%2fText%3e%0d%0a++++++++++++++++%3cHeight%3e11.25%3c%2fHeight%3e%0d%0a++++++++++++++++%3cFontName%3eCalibri%3c%2fFontName%3e%0d%0a++++++++++++++</t>
  </si>
  <si>
    <t xml:space="preserve"> ++%3cWrapText%3eFalse%3c%2fWrapText%3e%0d%0a++++++++++++++++%3cFontSize%3e8%3c%2fFontSize%3e%0d%0a++++++++++++++++%3cX%3e4%3c%2fX%3e%0d%0a++++++++++++++++%3cY%3e7%3c%2fY%3e%0d%0a++++++++++++++%3c%2fTD%3e%0d%0a++++++++++++++%3cTD%3e%0d%0a++++++++++++++++%3cStyle%3eClass6%3c%2fStyle%3e%0d%0a++++++++++++++++%3cMerge%3eFalse%3c%2fMerge%3e%0d%0a++++++++++++++++%3cFormat%3e_(%22%24%22*+%23%2c%23%230_)%3b_(%22%24%22*+(%23%2c%23%230)%3b_(%22%24%22*+%22-%22%3f%3f_)%3b_(%40_)%3c%2fFormat%3e%0d%0a++++++++++++++++%3cWidth%3e63.75%3c%2fWidth%3e%0d%0a++++++++++++++++%3cHeight%3e11.25%3c%2fHeight%3e%0d%0a++++++++++++++++%3cAlign%3eRight%3c%2fAlign%3e%0d%0a++++++++++++++++%3cFontName%3eCalibri%3c%2fFontName%3e%0d%0a++++++++++++++++%3cWrapText%3eFalse%3c%2fWrapText%3e%0d%0a++++++++++++++++%3cFontSize%3e8%3c%2fFontSize%3e%0d%0a++++++++++++++++%3cX%3e6%3c%2fX%3e%0d%0a++++++++++++++++%3cY%3e7%3c%2fY%3e%0d%0a++++++++++++++%3c%2fTD%3e%0d%0a++++++++++++++%3cTD%3e%0d%0a++++++++++++++++%3cMerge%3eFalse%3c%2fMerge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7%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7%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8%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8%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8%3c%2fY%3e%0d%0a++++++++++++++%3c%2fTD%3e%0d%0a++++++++++++++%3cTD%3e%0d%0a++++++++++++++++%3cStyle%3eClass5%3c%2fStyle%3e%0d%0a++++++++++++++++%3cMerge%3eTrue%3c%2fMerge%3e%0d%0a++++++++++++++++%3cRowSpan+%2f%3e%0d%0a++++++++++++++++%3cColSpan%3e2%3c%2fColSpan%3e%0d%0a++++++++++++++++%3cFormat%3eGeneral%3c%2fFormat%3e%0d%0a++++++++++++++++%3cWidth%3e108%3c%2fWidth%3e%0d%0a++++++++++++++++%3cText%3eTotal+Commissions%3c%2fText%3e%0d%0a++++++++++++++++%3cHeight%3e11.25%3c%2fHeight%3e%0d%0a++++++++++++++++%3cFontName%3eCalibri%3c%2fFontName%3e%0d%0a++++++++++++++++%3cWrapText%3eFalse%3c%2fWrapText%3e%0d%0a++++++++++++++++%3cFontSize%3e8%3c%2fFontSize%3e%0d%0a++++++++++++++++%3cX%3e4%3c%2fX%3e%0d%0a++++++++++++++++%3cY%3e8%3c%2fY%3e%0d%0a++++++++++++++%3c%2fTD%3e%0d%0a++++++++++++++%3cTD%3e%0d%0a++++++++++++++++%3cStyle%3eClass6%3c%2fStyle%3e%0d%0a++++++++++++++++%3cMerge%3eFalse%3c%2fMerge%3e%0d%0a++++++++++++++++%3cFormat%3e_(%22%24%22*+%23%2c%23%230_)%3b_(%22%24%22*+(%23%2c%23%230)%3b_(%22%24%22*+%22-%22%3f%3f_)%3b_(%40_)%3c%2fFormat%3e%0d%0a++++++++++++++++%3cWidth%3e63.75%3c%2fWidth%3e%0d%0a++++++++++++++++%3cHeight%3e11.25%3c%2fHeight%3e%0d%0a++++++++++++++++%3cAlign%3eRight%3c%2fAlign%3e%0d%0a++++++++++++++++%3cFontName%3eCalibri%3c%2fFontName%3e%0d%0a++++++++++++++++%3cWrapText%3eFalse%3c%2fWrapText%3e%0d%0a++++++++++++++++%3cFontSize%3e8%3c%2fFontSize%3e%0d%0a++++++++++++++++%3cX%3e6%3c%2fX%3e%0d%0a++++++++++++++++%3cY%3e8%3c%2fY%3e%0d%0a++++++++++++++%3c%2fTD%3e%0d%0a++++++++++++++%3cTD%3e%0d%0a++++++++++++++++%3cMerge%3eFalse%3c%2fMerge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8%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8%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9%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9%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9%3c%2fY%3e%0d%0a++++++++++++++%3c%2fTD%3e%0d%0a++++++++++++++%3cTD%3e%0d%0a++++++++++++++++%3cStyle%3eClass5%3c%2fStyle%3e%0d%0a++++++++++++++++%3cMerge%3eTrue%3c%2fMerge%3e%0d%0a++++++++++++++++%3cRowSpan+%2f%3e%0d%0a++++++++++++++++%3cColSpan%3e2%3c%2fColSpan%3e%0d%0a++++++++++++++++%3cFormat%3eGeneral%3c%2fFormat%3e%0d%0a++++++++++++++++%3cWidth%3e108%3c%2fWidth%3e%0d%0a++++++++++++++++%3cText%3eTotal+Compensations%3c%2fText%3e%0d%0a++++++++++++++++%3cHeight%3e11.25%3c%2fHeight%3e%0d%0a++++++++++++++++%3cFontName%3eCalibri%3c%2fFontName%3e%0d%0a++++++++++++++++%3cWrapText%3eFalse%3c%2fWrapText%3e%0d%0a++++++++++++++++%3cFontSize%3e8%3c%2fFontSize%3e%0d%0a++++++++++++++++%3cX%3e4%3c%2fX%3e%0d%0a++++++++++++++++%3cY%3e9%3c%2fY%3e%0d%0a++++++++++++++%3c%2fTD%3e%0d%0a++++++++++++++%3cTD%3e%0d%0a++++++++++++++++%3cStyle%3eClass6%3c%2fStyle%3e%0d%0a++++++++++++++++%3cMerge%3eFalse%3c%2fMerge%3e%0d%0a++++++++++++++++%3cFormat%3e_(%22%24%22*+%23%2c%23%230_)%3b_(%22%24%22*+(%23%2c%23%230)%3b_(%22%24%22*+%22-%22%3f%3f_)%3b_(%40_)%3c%2fFormat%3e%0d%0a++++++++++++++++%3cWidth%3e63.75%3c%2fWidth%3e%0d%0a++++++++++++++++%3cHeight%3e11.25%3c%2fHeight%3e%0d%0a++++++++++++++++%3cAlign%3eRight%3c%2fAlign%3e%0d%0a++++++++++++++++%3cFontName%3eCalibri%3c%2fFontName%3e%0d%0a++++++++++++++++%3cWrapText%3eFalse%3c%2fWrapText%3e%0d%0a++++++++++++++++%3cFontSize%3e8%3c%2fFontSize%3e%0d%0a++++++++++++++++%3cX%3e6%3c%2fX%3e%0d%0a++++++++++++++++%3cY%3e9%3c%2fY%3e%0d%0a++++++++++++++%3c%2fTD%3e%0d%0a++++++++++++++%3cTD%3e%0d%0a++++++++++++++++%3cMerge%3eFalse%3c%2fMerge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9%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9%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10%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10%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10%3c%2fY%3e%0d%0a++++++++++++++%3c%2fTD%3e%0d%0a++++++++++++++%3cTD%3e%0d%0a++++++++++++++++%3cStyle%3eClass5%3c%2fStyle%3e%0d%0a++++++++++++++++%3cMerge%3eTrue%3c%2fMerge%3e%0d%0a++++++++++++++++%3cRowSpan+%2f%3e%0d%0a++++++++++++++++%3cColSpan%3e2%3c%2fColSpan%3e%0d%0a++++++++++++++++%3cFormat%3eGeneral%3c%2fFormat%3e%0d%0a++++++++++++++++%3cWidth%3e108%3c%2fWidth%3e%0d%0a++++++++++++++++%3cText%3eTotal+Employees%3c%2fText%3e%0d%0a++++++++++++++++%3cHeight%3e11.25%3c%2fHeight%3e%0d%0a++++++++++++++++%3cFontName%3eCalibri%3c%2fFontName%3e%0d%0a++++++++++++++++%3cWrapText%3eFalse%3c%2fWrapText%3e%0d%0a++++++++++++++++%3cFontSize%3e8%3c%2fFontSize%3e%0d%0a++++++++++++++++%3cX%3e4%3c%2fX%3e%0d%0a++++++++++++++++%3cY%3e10%3c%2fY%3e%0d%0a++++++++++++++%3c%2fTD%3e%0d%0a++++++++++++++%3cTD%3e%0d%0a++++++++++++++++%3cStyle%3eClass6%3c%2fStyle%3e%0d%0a++++++++++++++++%3cMerge%3eFalse%3c%2fMerge%3e%0d%0a++++++++++++++++%3cWidth%3e63.75%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6%3c%2fX%3e%0d%0a++++++++++++++++%3cY%3e10%3c%2fY%3e%0d%0a++++++++++++++%3c%2fTD%3e%0d%0a++++++++++++++%3cTD%3e%0d%0a++++++++++++++++%3cMerge%3eFalse%3c%2fMerge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10%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10%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10%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10%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10%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10%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10%3c%2fY%3e%0d%0a++++++++++++++%3c%2fTD%3e%0d%0a++++++++++++++%3cTD%3e%0d%0a++++++++++++++++%3cMerge%3eFalse%3c%2fMerge%3e%</t>
  </si>
  <si>
    <t xml:space="preserve"> 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10%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10%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10%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10%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10%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11%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11%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11%3c%2fY%3e%0d%0a++++++++++++++%3c%2fTD%3e%0d%0a++++++++++++++%3cTD%3e%0d%0a++++++++++++++++%3cStyle%3eClass5%3c%2fStyle%3e%0d%0a++++++++++++++++%3cMerge%3eTrue%3c%2fMerge%3e%0d%0a++++++++++++++++%3cRowSpan+%2f%3e%0d%0a++++++++++++++++%3cColSpan%3e2%3c%2fColSpan%3e%0d%0a++++++++++++++++%3cFormat%3eGeneral%3c%2fFormat%3e%0d%0a++++++++++++++++%3cWidth%3e108%3c%2fWidth%3e%0d%0a++++++++++++++++%3cText%3eAverage+Salary%3c%2fText%3e%0d%0a++++++++++++++++%3cHeight%3e11.25%3c%2fHeight%3e%0d%0a++++++++++++++++%3cFontName%3eCalibri%3c%2fFontName%3e%0d%0a++++++++++++++++%3cWrapText%3eFalse%3c%2fWrapText%3e%0d%0a++++++++++++++++%3cFontSize%3e8%3c%2fFontSize%3e%0d%0a++++++++++++++++%3cX%3e4%3c%2fX%3e%0d%0a++++++++++++++++%3cY%3e11%3c%2fY%3e%0d%0a++++++++++++++%3c%2fTD%3e%0d%0a++++++++++++++%3cTD%3e%0d%0a++++++++++++++++%3cStyle%3eClass6%3c%2fStyle%3e%0d%0a++++++++++++++++%3cMerge%3eFalse%3c%2fMerge%3e%0d%0a++++++++++++++++%3cFormat%3e_(%22%24%22*+%23%2c%23%230_)%3b_(%22%24%22*+(%23%2c%23%230)%3b_(%22%24%22*+%22-%22%3f%3f_)%3b_(%40_)%3c%2fFormat%3e%0d%0a++++++++++++++++%3cWidth%3e63.75%3c%2fWidth%3e%0d%0a++++++++++++++++%3cHeight%3e11.25%3c%2fHeight%3e%0d%0a++++++++++++++++%3cAlign%3eRight%3c%2fAlign%3e%0d%0a++++++++++++++++%3cFontName%3eCalibri%3c%2fFontName%3e%0d%0a++++++++++++++++%3cWrapText%3eFalse%3c%2fWrapText%3e%0d%0a++++++++++++++++%3cFontSize%3e8%3c%2fFontSize%3e%0d%0a++++++++++++++++%3cX%3e6%3c%2fX%3e%0d%0a++++++++++++++++%3cY%3e11%3c%2fY%3e%0d%0a++++++++++++++%3c%2fTD%3e%0d%0a++++++++++++++%3cTD%3e%0d%0a++++++++++++++++%3cMerge%3eFalse%3c%2fMerge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11%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11%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11%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11%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11%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11%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11%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11%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11%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11%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11%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11%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12%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12%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12%3c%2fY%3e%0d%0a++++++++++++++%3c%2fTD%3e%0d%0a++++++++++++++%3cTD%3e%0d%0a++++++++++++++++%3cStyle%3eClass5%3c%2fStyle%3e%0d%0a++++++++++++++++%3cMerge%3eTrue%3c%2fMerge%3e%0d%0a++++++++++++++++%3cRowSpan+%2f%3e%0d%0a++++++++++++++++%3cColSpan%3e2%3c%2fColSpan%3e%0d%0a++++++++++++++++%3cFormat%3eGeneral%3c%2fFormat%3e%0d%0a++++++++++++++++%3cWidth%3e108%3c%2fWidth%3e%0d%0a++++++++++++++++%3cText%3eTotal+Sick+Days%3c%2fText%3e%0d%0a++++++++++++++++%3cHeight%3e11.25%3c%2fHeight%3e%0d%0a++++++++++++++++%3cFontName%3eCalibri%3c%2fFontName%3e%0d%0a++++++++++++++++%3cWrapText%3eFalse%3c%2fWrapText%3e%0d%0a++++++++++++++++%3cFontSize%3e8%3c%2fFontSize%3e%0d%0a++++++++++++++++%3cX%3e4%3c%2fX%3e%0d%0a++++++++++++++++%3cY%3e12%3c%2fY%3e%0d%0a++++++++++++++%3c%2fTD%3e%0d%0a++++++++++++++%3cTD%3e%0d%0a++++++++++++++++%3cStyle%3eClass6%3c%2fStyle%3e%0d%0a++++++++++++++++%3cMerge%3eFalse%3c%2fMerge%3e%0d%0a++++++++++++++++%3cWidth%3e63.75%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6%3c%2fX%3e%0d%0a++++++++++++++++%3cY%3e12%3c%2fY%3e%0d%0a++++++++++++++%3c%2fTD%3e%0d%0a++++++++++++++%3cTD%3e%0d%0a++++++++++++++++%3cMerge%3eFalse%3c%2fMerge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12%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12%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12%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12%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12%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12%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12%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12%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12%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12%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12%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12%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13%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13%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13%3c%2fY%3e%0d%0a++++++++++++++%3c%2fTD%3e%0d%0a++++++++++++++%3cTD%3e%0d%0a++++++++++++++++%3cStyle%3eClass5%3c%2fStyle%3e%0d%0a++++++++++++++++%3cMerge%3eTrue%3c%2fMerge%3e%0d%0a++++++++++++++++%3cRowSpan+%2f%3e%0d%0a++++++++++++++++%3cColSpan%3e2%3c%2fColSpan%3e%0d%0a++++++++++++++++%3cFormat%3eGeneral%3c%2fFormat%3e%0d%0a++++++++++++++++%3cWidth%3e108%3c%2fWidth%3e%0d%0a++++++++++++++++%3cText%3eAverage+Sick+Days+per+Emp.%3c%2fText%3e%0d%0a++++++++++++++++%3cHeight%3e11.25%3c%2fHeight%3e%0d%0a++++++++++++++++%3cFontName%3eCalibri%3c%2fFontName%3e%0d%0a++++++++++++++++%3cWrapText%3eFalse%3c%2fWrapText%3e%0d%0a++++++++++++++++%3cFontSize%3e8%3c%2fFontSize%3e%0d%0a++++++++++++++++%3cX%3e4%3c%2fX%3e%0d%0a++++++++++++++++%3cY%3e13%3c%2fY%3e%0d%0a++++++++++++++%3c%2fTD%3e%0d%0a++++++++++++++%3cTD%3e%0d%0a++++++++++++++++%3cStyle%3eClass6%3c%2fStyle%3e%0d%0a++++++++++++++++%3cMerge%3eFalse%3c%2fMerge%3e%0d%0a++++++++++++++++%3cWidth%3e63.75%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6%3c%2fX%3e%0d%0a++++++++++++++++%3cY%3e13%3c%2fY%3e%0d%0a++++++++++++++%3c%2fTD%3e%0d%0a++++++++++++++%3cTD%3e%0d%0a++++++++++++++++%3cMerge%3eFalse%3c%2fMerge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13%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13%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13%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13%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13%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13%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13%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13%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13%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13%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13%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13%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14%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14%3c%2fY%3e%0d%0a++++++++++++++++%3cFormControls%3e%0d%0a++++++++++++++++++%3cFormControl%3e%0d%0a++++++++++++++++++++%3cLabelAddress%3e%3dLists!%24D%244%3a%24D%248%3c%2fLabelAddress%3e%0d%0a++++++++++++++++++++%3cTopLeftCellAddress%3e%3d'Dashboard'!%24B%2414%3c%2fTopLeftCellAddress%3e%0d%0a++++++++++++++++++++%3cDefaultValue%3e3%3c%2fDefaultValue%3e%0d%0a++++++++++++++++++++%3cWidth%3e108.75%3c%2fWidth%3e%0d%0a++++++++++++++++++++%3cHeight%3e53.25%3c%2fHeight%3e%0d%0a++++++++++++++++++++%3cLeft%3e15%3c%2fLeft%3e%0d%0a++++++++++++++++++++%3cTop%3e158.25%3c%2fTop%3e%0d%0a++++++++++++++++++++%3cNameIndex%3e3%3c%2fNameIndex%3e%0d%0a++++++++++++++++++++%3cChecked%3efalse%3c%2fChecked%3e%0d%0a++++++++++++++++++++%3cRefersTo%3e%3dLists!%24D%241%3c%2fRefersTo%3e%0d%0a++++++++++++++++++++%3cType%3eListBox%3c%2fType%3e%0d%0a++++++++++++++++++++%3cListValues+%2f%3e%0d%0a++++++++++++++++++++%3cShiftTop%3e2%3c%2fShiftTop%3e%0d%0a++++++++++++++++++++%3cShiftLeft%3e0%3c%2fShiftLeft%3e%0d%0a++++++++++++++++++%3c%2fFormControl%3e%0d%0a++++++++++++++++%3c%2fFormControl</t>
  </si>
  <si>
    <t xml:space="preserve"> s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14%3c%2fY%3e%0d%0a++++++++++++++++%3cValidation%3e%0d%0a++++++++++++++++++%3cAlertStyle%3exlValidAlertStop%3c%2fAlertStyle%3e%0d%0a++++++++++++++++++%3cErrorMessage+%2f%3e%0d%0a++++++++++++++++++%3cErrorTitle+%2f%3e%0d%0a++++++++++++++++++%3cFormula1%3e%3d%24S%248%3a%24S%2412%3c%2fFormula1%3e%0d%0a++++++++++++++++++%3cFormula2+%2f%3e%0d%0a++++++++++++++++++%3cIgnoreBlank%3etrue%3c%2fIgnoreBlank%3e%0d%0a++++++++++++++++++%3cOperator%3eBetween%3c%2fOperator%3e%0d%0a++++++++++++++++++%3cShowError%3etrue%3c%2fShowError%3e%0d%0a++++++++++++++++++%3cType%3exlValidateList%3c%2fType%3e%0d%0a++++++++++++++++++%3cValue%3etrue%3c%2fValue%3e%0d%0a++++++++++++++++%3c%2fValidation%3e%0d%0a++++++++++++++%3c%2fTD%3e%0d%0a++++++++++++++%3cTD%3e%0d%0a++++++++++++++++%3cMerge%3eFalse%3c%2fMerge%3e%0d%0a++++++++++++++++%3cWidth%3e57.75%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4%3c%2fX%3e%0d%0a++++++++++++++++%3cY%3e14%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5%3c%2fX%3e%0d%0a++++++++++++++++%3cY%3e14%3c%2fY%3e%0d%0a++++++++++++++%3c%2fTD%3e%0d%0a++++++++++++++%3cTD%3e%0d%0a++++++++++++++++%3cMerge%3eFalse%3c%2fMerge%3e%0d%0a++++++++++++++++%3cWidth%3e63.75%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6%3c%2fX%3e%0d%0a++++++++++++++++%3cY%3e14%3c%2fY%3e%0d%0a++++++++++++++%3c%2fTD%3e%0d%0a++++++++++++++%3cTD%3e%0d%0a++++++++++++++++%3cMerge%3eFalse%3c%2fMerge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14%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14%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14%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14%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14%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14%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14%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14%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14%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14%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14%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14%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15%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15%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15%3c%2fY%3e%0d%0a++++++++++++++%3c%2fTD%3e%0d%0a++++++++++++++%3cTD%3e%0d%0a++++++++++++++++%3cMerge%3eFalse%3c%2fMerge%3e%0d%0a++++++++++++++++%3cWidth%3e57.75%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4%3c%2fX%3e%0d%0a++++++++++++++++%3cY%3e15%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5%3c%2fX%3e%0d%0a++++++++++++++++%3cY%3e15%3c%2fY%3e%0d%0a++++++++++++++%3c%2fTD%3e%0d%0a++++++++++++++%3cTD%3e%0d%0a++++++++++++++++%3cMerge%3eFalse%3c%2fMerge%3e%0d%0a++++++++++++++++%3cWidth%3e63.75%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6%3c%2fX%3e%0d%0a++++++++++++++++%3cY%3e15%3c%2fY%3e%0d%0a++++++++++++++%3c%2fTD%3e%0d%0a++++++++++++++%3cTD%3e%0d%0a++++++++++++++++%3cMerge%3eFalse%3c%2fMerge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15%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15%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15%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15%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15%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15%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15%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15%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15%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15%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15%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15%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16%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16%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16%3c%2fY%3e%0d%0a++++++++++++++%3c%2fTD%3e%0d%0a++++++++++++++%3cTD%3e%0d%0a++++++++++++++++%3cMerge%3eFalse%3c%2fMerge%3e%0d%0a++++++++++++++++%3cWidth%3e57.75%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4%3c%2fX%3e%0d%0a++++++++++++++++%3cY%3e16%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5%3c%2fX%3e%0d%0a++++++++++++++++%3cY%3e16%3c%2fY%3e%0d%0a++++++++++++++%3c%2fTD%3e%0d%0a++++++++++++++%3cTD%3e%0d%0a++++++++++++++++%3cMerge%3eFalse%3c%2fMerge%3e%0d%0a++++++++++++++++%3cWidth%3e63.75%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6%3c%2fX%3e%0d%0a++++++++++++++++%3cY%3e16%3c%2fY%3e%0d%0a++++++++++++++%3c%2fTD%3e%0d%0a++++++++++++++%3cTD%3e%0d%0a++++++++++++++++%3cMerge%3eFalse%3c%2fMerge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16%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16%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16%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16%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16%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16%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16%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16%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16%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16%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16%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16%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17%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17%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17%3c%2fY%3e%0d%0a++++++++++++++%3c%2fTD%3e%0d%0a++++++++++++++%3cTD%3e%0d%0a++++++++++++++++%3cStyle%3eClass4%3c%2fStyle%3e%0d%0a++++++++++++++++%3cMerge%3eTrue%3c%2fMerge%3e%0d%0a++++++++++++++++%3cRowSpan+%2f%3e%0d%0a++++++++++++++++%3cColSpan%3e4%3c%2fColSpan%3e%0d%0a++++++++++++++++%3cFormat%3eGeneral%3c%2fFormat%3e%0d%0a++++++++++++++++%3cWidth%3e239.25%3c%2fWidth%3e%0d%0a++++++++++++++++%3cHeight%3e11.25%3c%2fHeight%3e%0d%0a++++++++++++++++%3cAlign%3eCenter%3c%2fAlign%3e%0d%0a++++++++++++++++%3cFontName%3eCalibri%3c%2fFontName%3e%0d%0a++++++++++++++++%3cWrapText%3eFalse%3c%2fWrapText%3e%0d%0a++++++++++++++++%3cFontSize%3e8%3c%2fFontSize%3e%0d%0a++++++++++++++++%3cX%3e4%3c%2fX%3e%0d%0a++++++++++++++++%3cY%3e17%3c%2fY%3e%0d%0a++++++++++++++%3c%2fTD%3e%0d%0a++++++++++++++%3cTD%3e%0d%0a++++++++++++++++%3cStyle%3eClass4%3c%2fStyle%3e%0d%0a++++++++++++++++%3cMerge%3eTrue%3c%2fMerge%3e%0d%0a++++++++++++++++%3cRowSpan+%2f%3e%0d%0a++++++++++++++++%3cColSpan%3e4%3c%2fColSpan%3e%0d%0a++++++++++++++++%3cFormat%3eGeneral%3c%2fFormat%3e%0d%0a++++++++++++++++%3cWidth%3e201%3c%2fWidth%3e%0d%0a++++++++++++++++%3cHeight%3e11.25%3c%2fHeight%3e%0d%0a++++++++++++++++%3cAlign%3eCenter%3c%2fAlign%3e%0d%0a++++++++++++++++%3cFontName%3eCalibri%3c%2fFontName%3e%0d%0a++++++++++++++++%3cWrapText%3eFalse%3c%2fWrapText%3e%0d%0a++++++++++++++++%3cFontSize%3e8%3c%2fFontSize%3e%0d%0a++++++++++++++++%3cX%3e8%3c%2fX%3e%0d%0a++++++++++++++++%3cY%3e17%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17%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17%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</t>
  </si>
  <si>
    <t xml:space="preserve"> ++++++%3cX%3e14%3c%2fX%3e%0d%0a++++++++++++++++%3cY%3e17%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17%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17%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17%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17%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18%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18%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18%3c%2fY%3e%0d%0a++++++++++++++%3c%2fTD%3e%0d%0a++++++++++++++%3cTD%3e%0d%0a++++++++++++++++%3cMerge%3eFalse%3c%2fMerge%3e%0d%0a++++++++++++++++%3cWidth%3e57.75%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4%3c%2fX%3e%0d%0a++++++++++++++++%3cY%3e18%3c%2fY%3e%0d%0a++++++++++++++++%3cChart%3e%0d%0a++++++++++++++++++%3cNameIndex%3e7%3c%2fNameIndex%3e%0d%0a++++++++++++++++++%3cZOrder%3e8%3c%2fZOrder%3e%0d%0a++++++++++++++++++%3cChartHeight%3e127.5%3c%2fChartHeight%3e%0d%0a++++++++++++++++++%3cChartWidth%3e208.5%3c%2fChartWidth%3e%0d%0a++++++++++++++++++%3cTopLeftRangeAddress%3e%3d'Dashboard'!%24D%2418%3c%2fTopLeftRangeAddress%3e%0d%0a++++++++++++++++++%3cAbsoluteTop%3e203.25%3c%2fAbsoluteTop%3e%0d%0a++++++++++++++++++%3cAbsoluteLeft%3e130.5%3c%2fAbsoluteLeft%3e%0d%0a++++++++++++++++++%3cShiftTop%3e2%3c%2fShiftTop%3e%0d%0a++++++++++++++++++%3cShiftLeft%3e1%3c%2fShiftLeft%3e%0d%0a++++++++++++++++%3c%2fChart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5%3c%2fX%3e%0d%0a++++++++++++++++%3cY%3e18%3c%2fY%3e%0d%0a++++++++++++++%3c%2fTD%3e%0d%0a++++++++++++++%3cTD%3e%0d%0a++++++++++++++++%3cMerge%3eFalse%3c%2fMerge%3e%0d%0a++++++++++++++++%3cWidth%3e63.75%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6%3c%2fX%3e%0d%0a++++++++++++++++%3cY%3e18%3c%2fY%3e%0d%0a++++++++++++++%3c%2fTD%3e%0d%0a++++++++++++++%3cTD%3e%0d%0a++++++++++++++++%3cMerge%3eFalse%3c%2fMerge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18%3c%2fY%3e%0d%0a++++++++++++++++%3cChart%3e%0d%0a++++++++++++++++++%3cNameIndex%3e8%3c%2fNameIndex%3e%0d%0a++++++++++++++++++%3cZOrder%3e9%3c%2fZOrder%3e%0d%0a++++++++++++++++++%3cChartHeight%3e126.75%3c%2fChartHeight%3e%0d%0a++++++++++++++++++%3cChartWidth%3e207%3c%2fChartWidth%3e%0d%0a++++++++++++++++++%3cTopLeftRangeAddress%3e%3d'Dashboard'!%24G%2418%3c%2fTopLeftRangeAddress%3e%0d%0a++++++++++++++++++%3cAbsoluteTop%3e203.25%3c%2fAbsoluteTop%3e%0d%0a++++++++++++++++++%3cAbsoluteLeft%3e358.5%3c%2fAbsoluteLeft%3e%0d%0a++++++++++++++++++%3cShiftTop%3e2%3c%2fShiftTop%3e%0d%0a++++++++++++++++++%3cShiftLeft%3e57%3c%2fShiftLeft%3e%0d%0a++++++++++++++++%3c%2fChart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18%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18%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18%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18%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18%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18%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18%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18%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18%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18%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18%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19%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19%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19%3c%2fY%3e%0d%0a++++++++++++++%3c%2fTD%3e%0d%0a++++++++++++++%3cTD%3e%0d%0a++++++++++++++++%3cMerge%3eFalse%3c%2fMerge%3e%0d%0a++++++++++++++++%3cWidth%3e57.75%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4%3c%2fX%3e%0d%0a++++++++++++++++%3cY%3e19%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5%3c%2fX%3e%0d%0a++++++++++++++++%3cY%3e19%3c%2fY%3e%0d%0a++++++++++++++%3c%2fTD%3e%0d%0a++++++++++++++%3cTD%3e%0d%0a++++++++++++++++%3cMerge%3eFalse%3c%2fMerge%3e%0d%0a++++++++++++++++%3cWidth%3e63.75%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6%3c%2fX%3e%0d%0a++++++++++++++++%3cY%3e19%3c%2fY%3e%0d%0a++++++++++++++%3c%2fTD%3e%0d%0a++++++++++++++%3cTD%3e%0d%0a++++++++++++++++%3cMerge%3eFalse%3c%2fMerge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19%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19%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19%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19%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19%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19%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19%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19%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19%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19%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19%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19%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20%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20%3c%2fY%3e%0d%0a++++++++++++++++%3cFormControls%3e%0d%0a++++++++++++++++++%3cFormControl%3e%0d%0a++++++++++++++++++++%3cLabelAddress%3e%3dLists!%24E%244%3a%24E%2412%3c%2fLabelAddress%3e%0d%0a++++++++++++++++++++%3cTopLeftCellAddress%3e%3d'Dashboard'!%24B%2420%3c%2fTopLeftCellAddress%3e%0d%0a++++++++++++++++++++%3cDefaultValue%3e7%3c%2fDefaultValue%3e%0d%0a++++++++++++++++++++%3cWidth%3e109.5%3c%2fWidth%3e%0d%0a++++++++++++++++++++%3cHeight%3e90.75%3c%2fHeight%3e%0d%0a++++++++++++++++++++%3cLeft%3e15%3c%2fLeft%3e%0d%0a++++++++++++++++++++%3cTop%3e223.5%3c%2fTop%3e%0d%0a++++++++++++++++++++%3cNameIndex%3e1%3c%2fNameIndex%3e%0d%0a++++++++++++++++++++%3cChecked%3efalse%3c%2fChecked%3e%0d%0a++++++++++++++++++++%3cRefersTo%3e%3dLists!%24E%241%3c%2fRefersTo%3e%0d%0a++++++++++++++++++++%3cType%3eListBox%3c%2fType%3e%0d%0a++++++++++++++++++++%3cListValues+%2f%3e%0d%0a++++++++++++++++++++%3cShiftTop%3e0%3c%2fShiftTop%3e%0d%0a++++++++++++++++++++%3cShiftLeft%3e0%3c%2fShiftLeft%3e%0d%0a++++++++++++++++++%3c%2fFormControl%3e%0d%0a++++++++++++++++%3c%2fFormControls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20%3c%2fY%3e%0d%0a++++++++++++++%3c%2fTD%3e%0d%0a++++++++++++++%3cTD%3e%0d%0a++++++++++++++++%3cMerge%3eFalse%3c%2fMerge%3e%0d%0a++++++++++++++++%3cWidth%3e57.75%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4%3c%2fX%3e%0d%0a++++++++++++++++%3cY%3e20%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5%3c%2fX%3e%0d%0a++++++++++++++++%3cY%3e20%3c%2fY%3e%0d%0a++++++++++++++%3c%2fTD%3e%0d%0a++++++++++++++%3cTD%3e%0d%0a++++++++++++++++%3cMerge%3eFalse%3c%2fMerge%3e%0d%0a++++++++++++++++%3cWidth%3e63.75%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6%3c%2fX%3e%0d%0a++++++++++++++++%3cY%3e20%3c%2fY%3e%0d%0a++++++++++++++%3c%2fTD%3e%0d%0a++++++++++++++%3cTD%3e%0d%0a++++++++++++++++%3cMerge%3eFalse%3c%2fMerge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20%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20%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20%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20%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20%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20%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20%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20%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20%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20%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20%3c%2fY%3e%0d%0a++++++++++++++%3c%2fTD%3e%0d%0a++++++++++++++%3cTD%3e%0d%0a++++++++++++++++%3cMerge%3eFalse%3c%2fMerge%3e%0d%0a++++</t>
  </si>
  <si>
    <t xml:space="preserve"> 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20%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21%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21%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21%3c%2fY%3e%0d%0a++++++++++++++%3c%2fTD%3e%0d%0a++++++++++++++%3cTD%3e%0d%0a++++++++++++++++%3cMerge%3eFalse%3c%2fMerge%3e%0d%0a++++++++++++++++%3cWidth%3e57.75%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4%3c%2fX%3e%0d%0a++++++++++++++++%3cY%3e21%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5%3c%2fX%3e%0d%0a++++++++++++++++%3cY%3e21%3c%2fY%3e%0d%0a++++++++++++++%3c%2fTD%3e%0d%0a++++++++++++++%3cTD%3e%0d%0a++++++++++++++++%3cMerge%3eFalse%3c%2fMerge%3e%0d%0a++++++++++++++++%3cWidth%3e63.75%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6%3c%2fX%3e%0d%0a++++++++++++++++%3cY%3e21%3c%2fY%3e%0d%0a++++++++++++++%3c%2fTD%3e%0d%0a++++++++++++++%3cTD%3e%0d%0a++++++++++++++++%3cMerge%3eFalse%3c%2fMerge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21%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21%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21%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21%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21%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21%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21%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21%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21%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21%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21%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21%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22%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22%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22%3c%2fY%3e%0d%0a++++++++++++++%3c%2fTD%3e%0d%0a++++++++++++++%3cTD%3e%0d%0a++++++++++++++++%3cMerge%3eFalse%3c%2fMerge%3e%0d%0a++++++++++++++++%3cWidth%3e57.75%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4%3c%2fX%3e%0d%0a++++++++++++++++%3cY%3e22%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5%3c%2fX%3e%0d%0a++++++++++++++++%3cY%3e22%3c%2fY%3e%0d%0a++++++++++++++%3c%2fTD%3e%0d%0a++++++++++++++%3cTD%3e%0d%0a++++++++++++++++%3cMerge%3eFalse%3c%2fMerge%3e%0d%0a++++++++++++++++%3cWidth%3e63.75%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6%3c%2fX%3e%0d%0a++++++++++++++++%3cY%3e22%3c%2fY%3e%0d%0a++++++++++++++%3c%2fTD%3e%0d%0a++++++++++++++%3cTD%3e%0d%0a++++++++++++++++%3cMerge%3eFalse%3c%2fMerge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22%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22%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22%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22%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22%3c%2fY%3e%0d%0a++++++++++++++%3c%2fTD%3e%0d%0a++++++++++++++%3cTD%3e%0d%0a++++++++++++++++%3cStyle%3eClass4%3c%2fStyle%3e%0d%0a++++++++++++++++%3cMerge%3eTrue%3c%2fMerge%3e%0d%0a++++++++++++++++%3cRowSpan+%2f%3e%0d%0a++++++++++++++++%3cColSpan%3e6%3c%2fColSpan%3e%0d%0a++++++++++++++++%3cFormat%3eGeneral%3c%2fFormat%3e%0d%0a++++++++++++++++%3cWidth%3e301.5%3c%2fWidth%3e%0d%0a++++++++++++++++%3cHeight%3e11.25%3c%2fHeight%3e%0d%0a++++++++++++++++%3cAlign%3eCenter%3c%2fAlign%3e%0d%0a++++++++++++++++%3cFontName%3eCalibri%3c%2fFontName%3e%0d%0a++++++++++++++++%3cWrapText%3eFalse%3c%2fWrapText%3e%0d%0a++++++++++++++++%3cFontSize%3e8%3c%2fFontSize%3e%0d%0a++++++++++++++++%3cX%3e12%3c%2fX%3e%0d%0a++++++++++++++++%3cY%3e22%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22%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23%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23%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23%3c%2fY%3e%0d%0a++++++++++++++%3c%2fTD%3e%0d%0a++++++++++++++%3cTD%3e%0d%0a++++++++++++++++%3cMerge%3eFalse%3c%2fMerge%3e%0d%0a++++++++++++++++%3cWidth%3e57.75%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4%3c%2fX%3e%0d%0a++++++++++++++++%3cY%3e23%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5%3c%2fX%3e%0d%0a++++++++++++++++%3cY%3e23%3c%2fY%3e%0d%0a++++++++++++++%3c%2fTD%3e%0d%0a++++++++++++++%3cTD%3e%0d%0a++++++++++++++++%3cMerge%3eFalse%3c%2fMerge%3e%0d%0a++++++++++++++++%3cWidth%3e63.75%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6%3c%2fX%3e%0d%0a++++++++++++++++%3cY%3e23%3c%2fY%3e%0d%0a++++++++++++++%3c%2fTD%3e%0d%0a++++++++++++++%3cTD%3e%0d%0a++++++++++++++++%3cMerge%3eFalse%3c%2fMerge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23%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23%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23%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23%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23%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23%3c%2fY%3e%0d%0a++++++++++++++++%3cChart%3e%0d%0a++++++++++++++++++%3cNameIndex%3e4%3c%2fNameIndex%3e%0d%0a++++++++++++++++++%3cZOrder%3e5%3c%2fZOrder%3e%0d%0a++++++++++++++++++%3cChartHeight%3e173.999923706055%3c%2fChartHeight%3e%0d%0a++++++++++++++++++%3cChartWidth%3e298.499908447266%3c%2fChartWidth%3e%0d%0a++++++++++++++++++%3cTopLeftRangeAddress%3e%3d'Dashboard'!%24L%2423%3c%2fTopLeftRangeAddress%3e%0d%0a++++++++++++++++++%3cAbsoluteTop%3e259.500091552734%3c%2fAbsoluteTop%3e%0d%0a++++++++++++++++++%3cAbsoluteLeft%3e572.250061035156%3c%2fAbsoluteLeft%3e%0d%0a++++++++++++++++++%3cShiftTop%3e2%3c%2fShiftTop%3e%0d%0a++++++++++++++++++%3cShiftLeft%3e3%3c%2fShiftLeft%3e%0d%0a++++++++++++++++%3c%2fChart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23%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23%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23%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23%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23%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23%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24%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24%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24%3c%2fY%3e%0d%0a++++++++++++++%3c%2fTD%3e%0d%0a++++++++++++++%3cTD%3e%0d%0a++++++++++++++++%3cMerge%3eFalse%3c%2fMerge%3e%0d%0a++++++++++++++++%3cWidth%3e57.75%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4%3c%2fX%3e%0d%0a++++++++++++++++%3cY%3e24%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5%3c%2fX%3e%0d%0a++++++++++++++++%3cY%3e24%3c%2fY%3e%0d%0a++++++++++++++%3c%2fTD%3e%0d%0a++++++++++++++%3cTD%3e%0d%0a++++++++++++++++%3cMerge%3eFalse%3c%2fMerge%3e%0d%0a++++++++++++++++%3cWidth%3e63.75%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6%3c%2fX%3e%0d%0a++++++++++++++++%3cY%3e24%3c%2fY%3e%0d%0a++++++++++++++%3c%2fTD%3e%0d%0a++++++++++++++%3cTD%3e%0d%0a++++++++++++++++%3cMerge%3eFalse%3c%2fMerge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24%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24%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24%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24%3c%2fY%3e%0d%0a++++++++++++++%3c%2fTD%3e%0d%0a++++++++++++++%3cTD%3e%0d%0a+++++</t>
  </si>
  <si>
    <t xml:space="preserve"> 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24%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24%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24%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24%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24%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24%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24%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24%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25%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25%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25%3c%2fY%3e%0d%0a++++++++++++++%3c%2fTD%3e%0d%0a++++++++++++++%3cTD%3e%0d%0a++++++++++++++++%3cMerge%3eFalse%3c%2fMerge%3e%0d%0a++++++++++++++++%3cWidth%3e57.75%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4%3c%2fX%3e%0d%0a++++++++++++++++%3cY%3e25%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5%3c%2fX%3e%0d%0a++++++++++++++++%3cY%3e25%3c%2fY%3e%0d%0a++++++++++++++%3c%2fTD%3e%0d%0a++++++++++++++%3cTD%3e%0d%0a++++++++++++++++%3cMerge%3eFalse%3c%2fMerge%3e%0d%0a++++++++++++++++%3cWidth%3e63.75%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6%3c%2fX%3e%0d%0a++++++++++++++++%3cY%3e25%3c%2fY%3e%0d%0a++++++++++++++%3c%2fTD%3e%0d%0a++++++++++++++%3cTD%3e%0d%0a++++++++++++++++%3cMerge%3eFalse%3c%2fMerge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25%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25%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25%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25%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25%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25%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25%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25%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25%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25%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25%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25%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26%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26%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26%3c%2fY%3e%0d%0a++++++++++++++%3c%2fTD%3e%0d%0a++++++++++++++%3cTD%3e%0d%0a++++++++++++++++%3cMerge%3eFalse%3c%2fMerge%3e%0d%0a++++++++++++++++%3cWidth%3e57.75%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4%3c%2fX%3e%0d%0a++++++++++++++++%3cY%3e26%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5%3c%2fX%3e%0d%0a++++++++++++++++%3cY%3e26%3c%2fY%3e%0d%0a++++++++++++++%3c%2fTD%3e%0d%0a++++++++++++++%3cTD%3e%0d%0a++++++++++++++++%3cMerge%3eFalse%3c%2fMerge%3e%0d%0a++++++++++++++++%3cWidth%3e63.75%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6%3c%2fX%3e%0d%0a++++++++++++++++%3cY%3e26%3c%2fY%3e%0d%0a++++++++++++++%3c%2fTD%3e%0d%0a++++++++++++++%3cTD%3e%0d%0a++++++++++++++++%3cMerge%3eFalse%3c%2fMerge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26%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26%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26%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26%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26%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26%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26%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26%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26%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26%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26%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26%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27%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27%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27%3c%2fY%3e%0d%0a++++++++++++++%3c%2fTD%3e%0d%0a++++++++++++++%3cTD%3e%0d%0a++++++++++++++++%3cMerge%3eFalse%3c%2fMerge%3e%0d%0a++++++++++++++++%3cWidth%3e57.75%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4%3c%2fX%3e%0d%0a++++++++++++++++%3cY%3e27%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5%3c%2fX%3e%0d%0a++++++++++++++++%3cY%3e27%3c%2fY%3e%0d%0a++++++++++++++%3c%2fTD%3e%0d%0a++++++++++++++%3cTD%3e%0d%0a++++++++++++++++%3cMerge%3eFalse%3c%2fMerge%3e%0d%0a++++++++++++++++%3cWidth%3e63.75%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6%3c%2fX%3e%0d%0a++++++++++++++++%3cY%3e27%3c%2fY%3e%0d%0a++++++++++++++%3c%2fTD%3e%0d%0a++++++++++++++%3cTD%3e%0d%0a++++++++++++++++%3cMerge%3eFalse%3c%2fMerge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27%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27%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27%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27%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27%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27%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27%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27%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27%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27%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27%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27%3c%2fY%3e%0d%0a++++++++++++++%3c%2fTD</t>
  </si>
  <si>
    <t xml:space="preserve"> 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28%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28%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28%3c%2fY%3e%0d%0a++++++++++++++%3c%2fTD%3e%0d%0a++++++++++++++%3cTD%3e%0d%0a++++++++++++++++%3cMerge%3eFalse%3c%2fMerge%3e%0d%0a++++++++++++++++%3cWidth%3e57.75%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4%3c%2fX%3e%0d%0a++++++++++++++++%3cY%3e28%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5%3c%2fX%3e%0d%0a++++++++++++++++%3cY%3e28%3c%2fY%3e%0d%0a++++++++++++++%3c%2fTD%3e%0d%0a++++++++++++++%3cTD%3e%0d%0a++++++++++++++++%3cMerge%3eFalse%3c%2fMerge%3e%0d%0a++++++++++++++++%3cWidth%3e63.75%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6%3c%2fX%3e%0d%0a++++++++++++++++%3cY%3e28%3c%2fY%3e%0d%0a++++++++++++++%3c%2fTD%3e%0d%0a++++++++++++++%3cTD%3e%0d%0a++++++++++++++++%3cMerge%3eFalse%3c%2fMerge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28%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28%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28%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28%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28%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28%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28%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28%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28%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28%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28%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28%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29%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29%3c%2fY%3e%0d%0a++++++++++++++++%3cFormControls%3e%0d%0a++++++++++++++++++%3cFormControl%3e%0d%0a++++++++++++++++++++%3cLabelAddress%3e%3dLists!%24A%244%3a%24A%2499%3c%2fLabelAddress%3e%0d%0a++++++++++++++++++++%3cTopLeftCellAddress%3e%3d'Dashboard'!%24B%2429%3c%2fTopLeftCellAddress%3e%0d%0a++++++++++++++++++++%3cDefaultValue%3e51%3c%2fDefaultValue%3e%0d%0a++++++++++++++++++++%3cWidth%3e109.5%3c%2fWidth%3e%0d%0a++++++++++++++++++++%3cHeight%3e226.5%3c%2fHeight%3e%0d%0a++++++++++++++++++++%3cLeft%3e15%3c%2fLeft%3e%0d%0a++++++++++++++++++++%3cTop%3e325.5%3c%2fTop%3e%0d%0a++++++++++++++++++++%3cNameIndex%3e2%3c%2fNameIndex%3e%0d%0a++++++++++++++++++++%3cChecked%3efalse%3c%2fChecked%3e%0d%0a++++++++++++++++++++%3cRefersTo%3e%3dLists!%24A%241%3c%2fRefersTo%3e%0d%0a++++++++++++++++++++%3cType%3eListBox%3c%2fType%3e%0d%0a++++++++++++++++++++%3cListValues+%2f%3e%0d%0a++++++++++++++++++++%3cShiftTop%3e0%3c%2fShiftTop%3e%0d%0a++++++++++++++++++++%3cShiftLeft%3e0%3c%2fShiftLeft%3e%0d%0a++++++++++++++++++%3c%2fFormControl%3e%0d%0a++++++++++++++++%3c%2fFormControls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29%3c%2fY%3e%0d%0a++++++++++++++%3c%2fTD%3e%0d%0a++++++++++++++%3cTD%3e%0d%0a++++++++++++++++%3cMerge%3eFalse%3c%2fMerge%3e%0d%0a++++++++++++++++%3cWidth%3e57.75%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4%3c%2fX%3e%0d%0a++++++++++++++++%3cY%3e29%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5%3c%2fX%3e%0d%0a++++++++++++++++%3cY%3e29%3c%2fY%3e%0d%0a++++++++++++++%3c%2fTD%3e%0d%0a++++++++++++++%3cTD%3e%0d%0a++++++++++++++++%3cMerge%3eFalse%3c%2fMerge%3e%0d%0a++++++++++++++++%3cWidth%3e63.75%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6%3c%2fX%3e%0d%0a++++++++++++++++%3cY%3e29%3c%2fY%3e%0d%0a++++++++++++++%3c%2fTD%3e%0d%0a++++++++++++++%3cTD%3e%0d%0a++++++++++++++++%3cMerge%3eFalse%3c%2fMerge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29%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29%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29%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29%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29%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29%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29%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29%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29%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29%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29%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29%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30%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30%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30%3c%2fY%3e%0d%0a++++++++++++++%3c%2fTD%3e%0d%0a++++++++++++++%3cTD%3e%0d%0a++++++++++++++++%3cStyle%3eClass4%3c%2fStyle%3e%0d%0a++++++++++++++++%3cMerge%3eTrue%3c%2fMerge%3e%0d%0a++++++++++++++++%3cRowSpan+%2f%3e%0d%0a++++++++++++++++%3cColSpan%3e4%3c%2fColSpan%3e%0d%0a++++++++++++++++%3cFormat%3eGeneral%3c%2fFormat%3e%0d%0a++++++++++++++++%3cWidth%3e239.25%3c%2fWidth%3e%0d%0a++++++++++++++++%3cHeight%3e11.25%3c%2fHeight%3e%0d%0a++++++++++++++++%3cAlign%3eCenter%3c%2fAlign%3e%0d%0a++++++++++++++++%3cFontName%3eCalibri%3c%2fFontName%3e%0d%0a++++++++++++++++%3cWrapText%3eFalse%3c%2fWrapText%3e%0d%0a++++++++++++++++%3cFontSize%3e8%3c%2fFontSize%3e%0d%0a++++++++++++++++%3cX%3e4%3c%2fX%3e%0d%0a++++++++++++++++%3cY%3e30%3c%2fY%3e%0d%0a++++++++++++++%3c%2fTD%3e%0d%0a++++++++++++++%3cTD%3e%0d%0a++++++++++++++++%3cStyle%3eClass3%3c%2fStyle%3e%0d%0a++++++++++++++++%3cMerge%3eTrue%3c%2fMerge%3e%0d%0a++++++++++++++++%3cRowSpan+%2f%3e%0d%0a++++++++++++++++%3cColSpan%3e4%3c%2fColSpan%3e%0d%0a++++++++++++++++%3cFormat%3eGeneral%3c%2fFormat%3e%0d%0a++++++++++++++++%3cWidth%3e201%3c%2fWidth%3e%0d%0a++++++++++++++++%3cHeight%3e11.25%3c%2fHeight%3e%0d%0a++++++++++++++++%3cFontName%3eCalibri%3c%2fFontName%3e%0d%0a++++++++++++++++%3cWrapText%3eFalse%3c%2fWrapText%3e%0d%0a++++++++++++++++%3cFontSize%3e8%3c%2fFontSize%3e%0d%0a++++++++++++++++%3cX%3e8%3c%2fX%3e%0d%0a++++++++++++++++%3cY%3e30%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30%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30%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30%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30%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30%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30%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30%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31%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31%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31%3c%2fY%3e%0d%0a++++++++++++++%3c%2fTD%3e%0d%0a++++++++++++++%3cTD%3e%0d%0a++++++++++++++++%3cMerge%3eFalse%3c%2fMerge%3e%0d%0a++++++++++++++++%3cWidth%3e57.75%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4%3c%2fX%3e%0d%0a++++++++++++++++%3cY%3e31%3c%2fY%3e%0d%0a++++++++++++++++%3cChart%3e%0d%0a++++++++++++++++++%3cNameIndex%3e1%3c%2fNameIndex%3e%0d%0a++++++++++++++++++%3cZOrder%3e2%3c%2fZOrder%3e%0d%0a++++++++++++++++++%3cChartHeight%3e151.499923706055%3c%2fChartHeight%3e%0d%0a++++++++++++++++++%3cChartWidth%3e209.999923706055%3c%2fChartWidth%3e%0d%0a++++++++++++++++++%3cTopLeftRangeAddress%3e%3d'Dashboard'!%24D%2431%3c%2fTopLeftRangeAddress%3e%0d%0a++++++++++++++++++%3cAbsoluteTop%3e351.000091552734%3c%2fAbsoluteTop%3e%0d%0a++++++++++++++++++%3cAbsoluteLeft%3e130.500076293945%3c%2fAbsoluteLeft%3e%0d%0a++++++++++++++++++%3cShiftTop%3e3%3c%2fShiftTop%3e%0d%0a++++++++++++++++++%3cShiftLeft%3e1%3c%2fShiftLeft%3e%0d%0a++++++++++++++++%3c%2fChart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5%3c%2fX%3e%0d%0a++++++++++++++++%3cY%3e31%3c%2fY%3e%0d%0a++++++++++++++%3c%2fTD%3e%0d%0a++++++++++++++%3cTD%3e%0d%0a++++++++++++++++%3cMerge%3eFalse%3c%2fMerge%3e%0d%0a++++++++++++++++%3cWidth%3e63.75%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6%3c%2fX%3e%0d%0a++++++++++++++++%3cY%3e31%3c%2fY%3e%0d%0a++++++++++++++%3c%2fTD%3e%0d%0a++++++++++++++%3cTD%3e%0d%0a++++++++++++++++%3cMerge%3eFalse%3c%2fMerge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31%3c%2fY%3e%0d%0a++++++++++++++++%3cChart%3e%0d%0a++++++++++++++++++%3cNameIndex%3e2%3c%2fNameIndex%3e%0d%0a++++++++++++++++++%3cZOrder%3e3%3c%2fZOrder%3e%0d%0a++++++++++++++++++%3cChartHeight%3e151.5%3c%2fChartHeight%3e%0d%0a++++++++++++++++++%3cChartWidth%3e206.25%3c%2fChartWidth%3e%0d%0a++++++++++++++++++%3cTopLeftRangeAddress%3e%3d'Dashboard'!%24G%2431%3c%2fTopLeftRangeAddress%3e%0d%0a++++++++++++++++++%3cAbsoluteTop%3e351.75%3c%2fAbsoluteTop%3e%0d%0a++++++++++++++++++%3cAbsoluteLeft%3e359.249908447266%3c%2fAbsoluteLeft%3e%0d%0a++++++++++++++++++%3cShiftTop%3e4%3c%2fShiftTop%3e%0d%0a++++++++++++++++++%3cShiftLeft%3e58%3c%2fShiftLeft%3e%0d%0a++++++++++++++++%3c%2fChart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31%3c%2fY%3e%0d%0a++++++++++++++%3c%2fTD%3e%0d%0a++++++++++++++%3cTD%3e%0d%0a++++++++++++++++%3cMerge%3eFalse%3c%2fMerge%3e%0d%0a++++++++++++++++%3cWidth%3e50.25%3c%2fWidth%3e%0d%0a+++++++</t>
  </si>
  <si>
    <t xml:space="preserve"> 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31%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31%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31%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31%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31%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31%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31%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31%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31%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31%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32%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32%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32%3c%2fY%3e%0d%0a++++++++++++++%3c%2fTD%3e%0d%0a++++++++++++++%3cTD%3e%0d%0a++++++++++++++++%3cMerge%3eFalse%3c%2fMerge%3e%0d%0a++++++++++++++++%3cWidth%3e57.75%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4%3c%2fX%3e%0d%0a++++++++++++++++%3cY%3e32%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5%3c%2fX%3e%0d%0a++++++++++++++++%3cY%3e32%3c%2fY%3e%0d%0a++++++++++++++%3c%2fTD%3e%0d%0a++++++++++++++%3cTD%3e%0d%0a++++++++++++++++%3cMerge%3eFalse%3c%2fMerge%3e%0d%0a++++++++++++++++%3cWidth%3e63.75%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6%3c%2fX%3e%0d%0a++++++++++++++++%3cY%3e32%3c%2fY%3e%0d%0a++++++++++++++%3c%2fTD%3e%0d%0a++++++++++++++%3cTD%3e%0d%0a++++++++++++++++%3cMerge%3eFalse%3c%2fMerge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32%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32%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32%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32%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32%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32%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32%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32%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32%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32%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32%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32%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33%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33%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33%3c%2fY%3e%0d%0a++++++++++++++%3c%2fTD%3e%0d%0a++++++++++++++%3cTD%3e%0d%0a++++++++++++++++%3cMerge%3eFalse%3c%2fMerge%3e%0d%0a++++++++++++++++%3cWidth%3e57.75%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4%3c%2fX%3e%0d%0a++++++++++++++++%3cY%3e33%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5%3c%2fX%3e%0d%0a++++++++++++++++%3cY%3e33%3c%2fY%3e%0d%0a++++++++++++++%3c%2fTD%3e%0d%0a++++++++++++++%3cTD%3e%0d%0a++++++++++++++++%3cMerge%3eFalse%3c%2fMerge%3e%0d%0a++++++++++++++++%3cWidth%3e63.75%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6%3c%2fX%3e%0d%0a++++++++++++++++%3cY%3e33%3c%2fY%3e%0d%0a++++++++++++++%3c%2fTD%3e%0d%0a++++++++++++++%3cTD%3e%0d%0a++++++++++++++++%3cMerge%3eFalse%3c%2fMerge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33%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33%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33%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33%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33%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33%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33%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33%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33%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33%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33%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33%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34%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34%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34%3c%2fY%3e%0d%0a++++++++++++++%3c%2fTD%3e%0d%0a++++++++++++++%3cTD%3e%0d%0a++++++++++++++++%3cMerge%3eFalse%3c%2fMerge%3e%0d%0a++++++++++++++++%3cWidth%3e57.75%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4%3c%2fX%3e%0d%0a++++++++++++++++%3cY%3e34%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5%3c%2fX%3e%0d%0a++++++++++++++++%3cY%3e34%3c%2fY%3e%0d%0a++++++++++++++%3c%2fTD%3e%0d%0a++++++++++++++%3cTD%3e%0d%0a++++++++++++++++%3cMerge%3eFalse%3c%2fMerge%3e%0d%0a++++++++++++++++%3cWidth%3e63.75%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6%3c%2fX%3e%0d%0a++++++++++++++++%3cY%3e34%3c%2fY%3e%0d%0a++++++++++++++%3c%2fTD%3e%0d%0a++++++++++++++%3cTD%3e%0d%0a++++++++++++++++%3cMerge%3eFalse%3c%2fMerge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34%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34%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34%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34%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34%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34%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34%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34%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34%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34%3c%2fY%3e%0d%0a++++++++++++++%3c%2fTD%3e%0d%0a++++++++++++++%3cTD%3e%0d%0a++++++++++++++++%3cMerge%3eFalse%3c%2fMerge%3e%0d%0a+++++++++++++++</t>
  </si>
  <si>
    <t xml:space="preserve"> 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34%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34%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35%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35%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35%3c%2fY%3e%0d%0a++++++++++++++%3c%2fTD%3e%0d%0a++++++++++++++%3cTD%3e%0d%0a++++++++++++++++%3cMerge%3eFalse%3c%2fMerge%3e%0d%0a++++++++++++++++%3cWidth%3e57.75%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4%3c%2fX%3e%0d%0a++++++++++++++++%3cY%3e35%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5%3c%2fX%3e%0d%0a++++++++++++++++%3cY%3e35%3c%2fY%3e%0d%0a++++++++++++++%3c%2fTD%3e%0d%0a++++++++++++++%3cTD%3e%0d%0a++++++++++++++++%3cMerge%3eFalse%3c%2fMerge%3e%0d%0a++++++++++++++++%3cWidth%3e63.75%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6%3c%2fX%3e%0d%0a++++++++++++++++%3cY%3e35%3c%2fY%3e%0d%0a++++++++++++++%3c%2fTD%3e%0d%0a++++++++++++++%3cTD%3e%0d%0a++++++++++++++++%3cMerge%3eFalse%3c%2fMerge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35%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35%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35%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35%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35%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35%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35%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35%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35%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35%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35%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35%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36%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36%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36%3c%2fY%3e%0d%0a++++++++++++++%3c%2fTD%3e%0d%0a++++++++++++++%3cTD%3e%0d%0a++++++++++++++++%3cMerge%3eFalse%3c%2fMerge%3e%0d%0a++++++++++++++++%3cWidth%3e57.75%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4%3c%2fX%3e%0d%0a++++++++++++++++%3cY%3e36%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5%3c%2fX%3e%0d%0a++++++++++++++++%3cY%3e36%3c%2fY%3e%0d%0a++++++++++++++%3c%2fTD%3e%0d%0a++++++++++++++%3cTD%3e%0d%0a++++++++++++++++%3cMerge%3eFalse%3c%2fMerge%3e%0d%0a++++++++++++++++%3cWidth%3e63.75%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6%3c%2fX%3e%0d%0a++++++++++++++++%3cY%3e36%3c%2fY%3e%0d%0a++++++++++++++%3c%2fTD%3e%0d%0a++++++++++++++%3cTD%3e%0d%0a++++++++++++++++%3cMerge%3eFalse%3c%2fMerge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36%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36%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36%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36%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36%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36%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36%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36%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36%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36%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36%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36%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37%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37%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37%3c%2fY%3e%0d%0a++++++++++++++%3c%2fTD%3e%0d%0a++++++++++++++%3cTD%3e%0d%0a++++++++++++++++%3cMerge%3eFalse%3c%2fMerge%3e%0d%0a++++++++++++++++%3cWidth%3e57.75%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4%3c%2fX%3e%0d%0a++++++++++++++++%3cY%3e37%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5%3c%2fX%3e%0d%0a++++++++++++++++%3cY%3e37%3c%2fY%3e%0d%0a++++++++++++++%3c%2fTD%3e%0d%0a++++++++++++++%3cTD%3e%0d%0a++++++++++++++++%3cMerge%3eFalse%3c%2fMerge%3e%0d%0a++++++++++++++++%3cWidth%3e63.75%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6%3c%2fX%3e%0d%0a++++++++++++++++%3cY%3e37%3c%2fY%3e%0d%0a++++++++++++++%3c%2fTD%3e%0d%0a++++++++++++++%3cTD%3e%0d%0a++++++++++++++++%3cMerge%3eFalse%3c%2fMerge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37%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37%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37%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37%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37%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37%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37%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37%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37%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37%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37%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37%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38%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38%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38%3c%2fY%3e%0d%0a++++++++++++++%3c%2fTD%3e%0d%0a++++++++++++++%3cTD%3e%0d%0a++++++++++++++++%3cMerge%3eFalse%3c%2fMerge%3e%0d%0a++++++++++++++++%3cWidth%3e57.75%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4%3c%2fX%3e%0d%0a++++++++++++++++%3cY%3e38%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5%3c%2fX%3e%0d%0a++++++++++++++++%3cY%3e38%3c%2fY%3e%0d%0a++++++++++++++%3c%2fTD%3e%0d%0a++++++++++++++%3cTD%3e%0d%0a++++++++++++++++%3cMerge%3eFalse%3c%2fMerge%3e%0d%0a++++++++++++++++%3cWidth%3e63.75%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</t>
  </si>
  <si>
    <t xml:space="preserve"> +++++%3cX%3e6%3c%2fX%3e%0d%0a++++++++++++++++%3cY%3e38%3c%2fY%3e%0d%0a++++++++++++++%3c%2fTD%3e%0d%0a++++++++++++++%3cTD%3e%0d%0a++++++++++++++++%3cMerge%3eFalse%3c%2fMerge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38%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38%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38%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38%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38%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38%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38%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38%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38%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38%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38%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38%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39%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39%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39%3c%2fY%3e%0d%0a++++++++++++++%3c%2fTD%3e%0d%0a++++++++++++++%3cTD%3e%0d%0a++++++++++++++++%3cMerge%3eFalse%3c%2fMerge%3e%0d%0a++++++++++++++++%3cWidth%3e57.75%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4%3c%2fX%3e%0d%0a++++++++++++++++%3cY%3e39%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5%3c%2fX%3e%0d%0a++++++++++++++++%3cY%3e39%3c%2fY%3e%0d%0a++++++++++++++%3c%2fTD%3e%0d%0a++++++++++++++%3cTD%3e%0d%0a++++++++++++++++%3cMerge%3eFalse%3c%2fMerge%3e%0d%0a++++++++++++++++%3cWidth%3e63.75%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6%3c%2fX%3e%0d%0a++++++++++++++++%3cY%3e39%3c%2fY%3e%0d%0a++++++++++++++%3c%2fTD%3e%0d%0a++++++++++++++%3cTD%3e%0d%0a++++++++++++++++%3cMerge%3eFalse%3c%2fMerge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39%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39%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39%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39%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39%3c%2fY%3e%0d%0a++++++++++++++%3c%2fTD%3e%0d%0a++++++++++++++%3cTD%3e%0d%0a++++++++++++++++%3cStyle%3eClass4%3c%2fStyle%3e%0d%0a++++++++++++++++%3cMerge%3eTrue%3c%2fMerge%3e%0d%0a++++++++++++++++%3cRowSpan+%2f%3e%0d%0a++++++++++++++++%3cColSpan%3e6%3c%2fColSpan%3e%0d%0a++++++++++++++++%3cFormat%3eGeneral%3c%2fFormat%3e%0d%0a++++++++++++++++%3cWidth%3e301.5%3c%2fWidth%3e%0d%0a++++++++++++++++%3cHeight%3e11.25%3c%2fHeight%3e%0d%0a++++++++++++++++%3cAlign%3eCenter%3c%2fAlign%3e%0d%0a++++++++++++++++%3cFontName%3eCalibri%3c%2fFontName%3e%0d%0a++++++++++++++++%3cWrapText%3eFalse%3c%2fWrapText%3e%0d%0a++++++++++++++++%3cFontSize%3e8%3c%2fFontSize%3e%0d%0a++++++++++++++++%3cX%3e12%3c%2fX%3e%0d%0a++++++++++++++++%3cY%3e39%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39%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40%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40%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40%3c%2fY%3e%0d%0a++++++++++++++%3c%2fTD%3e%0d%0a++++++++++++++%3cTD%3e%0d%0a++++++++++++++++%3cMerge%3eFalse%3c%2fMerge%3e%0d%0a++++++++++++++++%3cWidth%3e57.75%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4%3c%2fX%3e%0d%0a++++++++++++++++%3cY%3e40%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5%3c%2fX%3e%0d%0a++++++++++++++++%3cY%3e40%3c%2fY%3e%0d%0a++++++++++++++%3c%2fTD%3e%0d%0a++++++++++++++%3cTD%3e%0d%0a++++++++++++++++%3cMerge%3eFalse%3c%2fMerge%3e%0d%0a++++++++++++++++%3cWidth%3e63.75%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6%3c%2fX%3e%0d%0a++++++++++++++++%3cY%3e40%3c%2fY%3e%0d%0a++++++++++++++%3c%2fTD%3e%0d%0a++++++++++++++%3cTD%3e%0d%0a++++++++++++++++%3cMerge%3eFalse%3c%2fMerge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40%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40%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40%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40%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40%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40%3c%2fY%3e%0d%0a++++++++++++++++%3cChart%3e%0d%0a++++++++++++++++++%3cNameIndex%3e5%3c%2fNameIndex%3e%0d%0a++++++++++++++++++%3cZOrder%3e6%3c%2fZOrder%3e%0d%0a++++++++++++++++++%3cChartHeight%3e154.5%3c%2fChartHeight%3e%0d%0a++++++++++++++++++%3cChartWidth%3e297.749908447266%3c%2fChartWidth%3e%0d%0a++++++++++++++++++%3cTopLeftRangeAddress%3e%3d'Dashboard'!%24L%2440%3c%2fTopLeftRangeAddress%3e%0d%0a++++++++++++++++++%3cAbsoluteTop%3e453%3c%2fAbsoluteTop%3e%0d%0a++++++++++++++++++%3cAbsoluteLeft%3e571.500183105469%3c%2fAbsoluteLeft%3e%0d%0a++++++++++++++++++%3cShiftTop%3e4%3c%2fShiftTop%3e%0d%0a++++++++++++++++++%3cShiftLeft%3e2%3c%2fShiftLeft%3e%0d%0a++++++++++++++++%3c%2fChart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40%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40%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40%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40%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40%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40%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41%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41%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41%3c%2fY%3e%0d%0a++++++++++++++%3c%2fTD%3e%0d%0a++++++++++++++%3cTD%3e%0d%0a++++++++++++++++%3cMerge%3eFalse%3c%2fMerge%3e%0d%0a++++++++++++++++%3cWidth%3e57.75%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4%3c%2fX%3e%0d%0a++++++++++++++++%3cY%3e41%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5%3c%2fX%3e%0d%0a++++++++++++++++%3cY%3e41%3c%2fY%3e%0d%0a++++++++++++++%3c%2fTD%3e%0d%0a++++++++++++++%3cTD%3e%0d%0a++++++++++++++++%3cMerge%3eFalse%3c%2fMerge%3e%0d%0a++++++++++++++++%3cWidth%3e63.75%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6%3c%2fX%3e%0d%0a++++++++++++++++%3cY%3e41%3c%2fY%3e%0d%0a++++++++++++++%3c%2fTD%3e%0d%0a++++++++++++++%3cTD%3e%0d%0a++++++++++++++++%3cMerge%3eFalse%3c%2fMerge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41%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41%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41%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41%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41%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41%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41%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41%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41%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41%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41%3c%2fY%3e%0d%0a++++++++++++++%3c%2fTD%3e%0d%0a++++++++++++++%3cTD%3e%</t>
  </si>
  <si>
    <t xml:space="preserve"> 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41%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42%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42%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42%3c%2fY%3e%0d%0a++++++++++++++%3c%2fTD%3e%0d%0a++++++++++++++%3cTD%3e%0d%0a++++++++++++++++%3cMerge%3eFalse%3c%2fMerge%3e%0d%0a++++++++++++++++%3cWidth%3e57.75%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4%3c%2fX%3e%0d%0a++++++++++++++++%3cY%3e42%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5%3c%2fX%3e%0d%0a++++++++++++++++%3cY%3e42%3c%2fY%3e%0d%0a++++++++++++++%3c%2fTD%3e%0d%0a++++++++++++++%3cTD%3e%0d%0a++++++++++++++++%3cMerge%3eFalse%3c%2fMerge%3e%0d%0a++++++++++++++++%3cWidth%3e63.75%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6%3c%2fX%3e%0d%0a++++++++++++++++%3cY%3e42%3c%2fY%3e%0d%0a++++++++++++++%3c%2fTD%3e%0d%0a++++++++++++++%3cTD%3e%0d%0a++++++++++++++++%3cMerge%3eFalse%3c%2fMerge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42%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42%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42%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42%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42%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42%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42%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42%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42%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42%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42%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42%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43%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43%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43%3c%2fY%3e%0d%0a++++++++++++++%3c%2fTD%3e%0d%0a++++++++++++++%3cTD%3e%0d%0a++++++++++++++++%3cMerge%3eFalse%3c%2fMerge%3e%0d%0a++++++++++++++++%3cWidth%3e57.75%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4%3c%2fX%3e%0d%0a++++++++++++++++%3cY%3e43%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5%3c%2fX%3e%0d%0a++++++++++++++++%3cY%3e43%3c%2fY%3e%0d%0a++++++++++++++%3c%2fTD%3e%0d%0a++++++++++++++%3cTD%3e%0d%0a++++++++++++++++%3cMerge%3eFalse%3c%2fMerge%3e%0d%0a++++++++++++++++%3cWidth%3e63.75%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6%3c%2fX%3e%0d%0a++++++++++++++++%3cY%3e43%3c%2fY%3e%0d%0a++++++++++++++%3c%2fTD%3e%0d%0a++++++++++++++%3cTD%3e%0d%0a++++++++++++++++%3cMerge%3eFalse%3c%2fMerge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43%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43%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43%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43%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43%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43%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43%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43%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43%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43%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43%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43%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44%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44%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44%3c%2fY%3e%0d%0a++++++++++++++%3c%2fTD%3e%0d%0a++++++++++++++%3cTD%3e%0d%0a++++++++++++++++%3cMerge%3eFalse%3c%2fMerge%3e%0d%0a++++++++++++++++%3cWidth%3e57.75%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4%3c%2fX%3e%0d%0a++++++++++++++++%3cY%3e44%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5%3c%2fX%3e%0d%0a++++++++++++++++%3cY%3e44%3c%2fY%3e%0d%0a++++++++++++++%3c%2fTD%3e%0d%0a++++++++++++++%3cTD%3e%0d%0a++++++++++++++++%3cMerge%3eFalse%3c%2fMerge%3e%0d%0a++++++++++++++++%3cWidth%3e63.75%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6%3c%2fX%3e%0d%0a++++++++++++++++%3cY%3e44%3c%2fY%3e%0d%0a++++++++++++++%3c%2fTD%3e%0d%0a++++++++++++++%3cTD%3e%0d%0a++++++++++++++++%3cMerge%3eFalse%3c%2fMerge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44%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44%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44%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44%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44%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44%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44%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44%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44%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44%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44%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44%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45%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45%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45%3c%2fY%3e%0d%0a++++++++++++++%3c%2fTD%3e%0d%0a++++++++++++++%3cTD%3e%0d%0a++++++++++++++++%3cStyle%3eClass4%3c%2fStyle%3e%0d%0a++++++++++++++++%3cMerge%3eTrue%3c%2fMerge%3e%0d%0a++++++++++++++++%3cRowSpan+%2f%3e%0d%0a++++++++++++++++%3cColSpan%3e4%3c%2fColSpan%3e%0d%0a++++++++++++++++%3cFormat%3eGeneral%3c%2fFormat%3e%0d%0a++++++++++++++++%3cWidth%3e239.25%3c%2fWidth%3e%0d%0a++++++++++++++++%3cText%3eEmployee+Information%3c%2fText%3e%0d%0a++++++++++++++++%3cHeight%3e11.25%3c%2fHeight%3e%0d%0a++++++++++++++++%3cAlign%3eCenter%3c%2fAlign%3e%0d%0a++++++++++++++++%3cFontName%3eCalibri%3c%2fFontName%3e%0d%0a++++++++++++++++%3cWrapText%3eFalse%3c%2fWrapText%3e%0d%0a++++++++++++++++%3cFontSize%3e8%3c%2fFontSize%3e%0d%0a++++++++++++++++%3cX%3e4%3c%2fX%3e%0d%0a++++++++++++++++%3cY%3e45%3c%2fY%3e%0d%0a++++++++++++++%3c%2fTD%3e%0d%0a++++++++++++++%3cTD%3e%0d%0a++++++++++++++++%3cStyle%3eClass4%3c%2fStyle%3e%0d%0a++++++++++++++++%3cMerge%3eTrue%3c%2fMerge%3e%0d%0a++++++++++++++++%3cRowSpan+%2f%3e%0d%0a++++++++++++++++%3cColSpan%3e4%3c%2fColSpan%3e%0d%0a++++++++++++++++%3cFormat%3eGeneral%3c%2fFormat%3e%0d%0a++++++++++++++++%3cWidth%3e201%3c%2fWidth%3e%0d%0a++++++++++++++++%3cText%3eEmployee+total+compensation%3c%2fText%3e%0d%0a++++++++++++++++%3cHeight%3e11.25%3c%2fHeight%3e%0d%0a++++++++++++++++%3cAlign%3eCenter%3c%2fAlign%3e%0d%0a++++++++++++++++%3cFontName%3eCalibri%3c%2fFontName%3e%0d%0a++++++++++++++++%3cWrapText%3eFalse%3c%2fWrapText%3e%0d%0a++++++++++++++++%3cFontSize%3e8%3c%2fFontSize%3e%0d%0a++++++++++++++++%3cX%3e8%3c%2fX%3e%0d%0a++++++++++++++++%3cY%3e45%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</t>
  </si>
  <si>
    <t xml:space="preserve"> %3c%2fWrapText%3e%0d%0a++++++++++++++++%3cFontSize%3e8%3c%2fFontSize%3e%0d%0a++++++++++++++++%3cX%3e12%3c%2fX%3e%0d%0a++++++++++++++++%3cY%3e45%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45%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45%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45%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45%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45%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45%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46%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46%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46%3c%2fY%3e%0d%0a++++++++++++++%3c%2fTD%3e%0d%0a++++++++++++++%3cTD%3e%0d%0a++++++++++++++++%3cMerge%3eFalse%3c%2fMerge%3e%0d%0a++++++++++++++++%3cFormat%3e%40%3c%2fFormat%3e%0d%0a++++++++++++++++%3cWidth%3e57.75%3c%2fWidth%3e%0d%0a++++++++++++++++%3cText%3eName%3c%2fText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4%3c%2fX%3e%0d%0a++++++++++++++++%3cY%3e46%3c%2fY%3e%0d%0a++++++++++++++%3c%2fTD%3e%0d%0a++++++++++++++%3cTD%3e%0d%0a++++++++++++++++%3cMerge%3eFalse%3c%2fMerge%3e%0d%0a++++++++++++++++%3cFormat%3e%40%3c%2fFormat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5%3c%2fX%3e%0d%0a++++++++++++++++%3cY%3e46%3c%2fY%3e%0d%0a++++++++++++++%3c%2fTD%3e%0d%0a++++++++++++++%3cTD%3e%0d%0a++++++++++++++++%3cMerge%3eFalse%3c%2fMerge%3e%0d%0a++++++++++++++++%3cFormat%3e%40%3c%2fFormat%3e%0d%0a++++++++++++++++%3cWidth%3e63.75%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6%3c%2fX%3e%0d%0a++++++++++++++++%3cY%3e46%3c%2fY%3e%0d%0a++++++++++++++%3c%2fTD%3e%0d%0a++++++++++++++%3cTD%3e%0d%0a++++++++++++++++%3cMerge%3eFalse%3c%2fMerge%3e%0d%0a++++++++++++++++%3cFormat%3e%40%3c%2fFormat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46%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46%3c%2fY%3e%0d%0a++++++++++++++++%3cChart%3e%0d%0a++++++++++++++++++%3cNameIndex%3e6%3c%2fNameIndex%3e%0d%0a++++++++++++++++++%3cZOrder%3e7%3c%2fZOrder%3e%0d%0a++++++++++++++++++%3cChartHeight%3e88.5%3c%2fChartHeight%3e%0d%0a++++++++++++++++++%3cChartWidth%3e197.25%3c%2fChartWidth%3e%0d%0a++++++++++++++++++%3cTopLeftRangeAddress%3e%3d'Dashboard'!%24H%2446%3c%2fTopLeftRangeAddress%3e%0d%0a++++++++++++++++++%3cAbsoluteTop%3e519.000061035156%3c%2fAbsoluteTop%3e%0d%0a++++++++++++++++++%3cAbsoluteLeft%3e371.25%3c%2fAbsoluteLeft%3e%0d%0a++++++++++++++++++%3cShiftTop%3e3%3c%2fShiftTop%3e%0d%0a++++++++++++++++++%3cShiftLeft%3e3%3c%2fShiftLeft%3e%0d%0a++++++++++++++++%3c%2fChart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46%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46%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46%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46%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46%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46%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46%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46%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46%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46%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47%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47%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47%3c%2fY%3e%0d%0a++++++++++++++%3c%2fTD%3e%0d%0a++++++++++++++%3cTD%3e%0d%0a++++++++++++++++%3cStyle%3eClass5%3c%2fStyle%3e%0d%0a++++++++++++++++%3cMerge%3eFalse%3c%2fMerge%3e%0d%0a++++++++++++++++%3cWidth%3e57.75%3c%2fWidth%3e%0d%0a++++++++++++++++%3cText%3eHire+Date%3c%2fText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4%3c%2fX%3e%0d%0a++++++++++++++++%3cY%3e47%3c%2fY%3e%0d%0a++++++++++++++%3c%2fTD%3e%0d%0a++++++++++++++%3cTD%3e%0d%0a++++++++++++++++%3cMerge%3eFalse%3c%2fMerge%3e%0d%0a++++++++++++++++%3cFormat%3em%2fd%2fyy%3b%40%3c%2fFormat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5%3c%2fX%3e%0d%0a++++++++++++++++%3cY%3e47%3c%2fY%3e%0d%0a++++++++++++++%3c%2fTD%3e%0d%0a++++++++++++++%3cTD%3e%0d%0a++++++++++++++++%3cStyle%3eClass5%3c%2fStyle%3e%0d%0a++++++++++++++++%3cMerge%3eFalse%3c%2fMerge%3e%0d%0a++++++++++++++++%3cWidth%3e63.75%3c%2fWidth%3e%0d%0a++++++++++++++++%3cText%3eOvertime%3c%2fText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6%3c%2fX%3e%0d%0a++++++++++++++++%3cY%3e47%3c%2fY%3e%0d%0a++++++++++++++%3c%2fTD%3e%0d%0a++++++++++++++%3cTD%3e%0d%0a++++++++++++++++%3cStyle%3eClass6%3c%2fStyle%3e%0d%0a++++++++++++++++%3cMerge%3eFalse%3c%2fMerge%3e%0d%0a++++++++++++++++%3cFormat%3e_(%22%24%22*+%23%2c%23%230_)%3b_(%22%24%22*+(%23%2c%23%230)%3b_(%22%24%22*+%22-%22%3f%3f_)%3b_(%40_)%3c%2fFormat%3e%0d%0a++++++++++++++++%3cWidth%3e67.5%3c%2fWidth%3e%0d%0a++++++++++++++++%3cHeight%3e11.25%3c%2fHeight%3e%0d%0a++++++++++++++++%3cAlign%3eRight%3c%2fAlign%3e%0d%0a++++++++++++++++%3cFontName%3eCalibri%3c%2fFontName%3e%0d%0a++++++++++++++++%3cWrapText%3eFalse%3c%2fWrapText%3e%0d%0a++++++++++++++++%3cFontSize%3e8%3c%2fFontSize%3e%0d%0a++++++++++++++++%3cX%3e7%3c%2fX%3e%0d%0a++++++++++++++++%3cY%3e47%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47%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47%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47%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47%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47%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47%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47%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47%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47%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47%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47%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48%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48%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48%3c%2fY%3e%0d%0a++++++++++++++%3c%2fTD%3e%0d%0a++++++++++++++%3cTD%3e%0d%0a++++++++++++++++%3cStyle%3eClass5%3c%2fStyle%3e%0d%0a++++++++++++++++%3cMerge%3eFalse%3c%2fMerge%3e%0d%0a++++++++++++++++%3cWidth%3e57.75%3c%2fWidth%3e%0d%0a++++++++++++++++%3cText%3eLocation%3c%2fText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4%3c%2fX%3e%0d%0a++++++++++++++++%3cY%3e48%3c%2fY%3e%0d%0a++++++++++++++%3c%2fTD%3e%0d%0a++++++++++++++%3cTD%3e%0d%0a++++++++++++++++%3cMerge%3eFalse%3c%2fMerge%3e%0d%0a++++++++++++++++%3cFormat%3e%40%3c%2fFormat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5%3c%2fX%3e%0d%0a++++++++++++++++%3cY%3e48%3c%2fY%3e%0d%0a++++++++++++++%3c%2fTD%3e%0d%0a++++++++++++++%3cTD%3e%0d%0a++++++++++++++++%3cStyle%3eClass5%3c%2fStyle%3e%0d%0a++++++++++++++++%3cMerge%3eFalse%3c%2fMerge%3e%0d%0a++++++++++++++++%3cWidth%3e63.75%3c%2fWidth%3e%0d%0a++++++++++++++++%3cText%3eCommission%3c%2fText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6%3c%2fX%3e%0d%0a++++++++++++++++%3cY%3e48%3c%2fY%3e%0d%0a++++++++++++++%3c%2fTD%3e%0d%0a++++++++++++++%3cTD%3e%0d%0a++++++++++++++++%3cStyle%3eClass6%3c%2fStyle%3e%0d%0a++++++++++++++++%3cMerge%3eFalse%3c%2fMerge%3e%0d%0a++++++++++++++++%3cFormat%3e_(%22%24%22*+%23%2c%23%230_)%3b_(%22%24%22*+(%23%2c%23%230)%3b_(%22%24%22*+%22-%22%3f%3f_)%3b_(%40_)%3c%2fFormat%3e%0d%0a++++++++++++++++%3cWidth%3e67.5%3c%2fWidth%3e%0d%0a++++++++++++++++%3cHeight%3e11.25%3c%2fHeight%3e%0d%0a++++++++++++++++%3cAlign%3eRight%3c%2fAlign%3e%0d%0a++++++++++++++++%3cFontName%3eCalibri%3c%2fFontName%3e%0d%0a++++++++++++++++%3cWrapText%3eFalse%3c%2fWrapText%3e%0d%0a++++++++++++++++%3cFontSize%3e8%3c%2fFontSize%3e%0d%0a++++++++++++++++%3cX%3e7%3c%2fX%3e%0d%0a++++++++++++++++%3cY%3e48%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48%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48%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48%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48%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48%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48%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48%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48%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48%3c%2fY%3e%0d%0a+++++++</t>
  </si>
  <si>
    <t xml:space="preserve"> 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48%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48%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49%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49%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49%3c%2fY%3e%0d%0a++++++++++++++%3c%2fTD%3e%0d%0a++++++++++++++%3cTD%3e%0d%0a++++++++++++++++%3cStyle%3eClass5%3c%2fStyle%3e%0d%0a++++++++++++++++%3cMerge%3eFalse%3c%2fMerge%3e%0d%0a++++++++++++++++%3cWidth%3e57.75%3c%2fWidth%3e%0d%0a++++++++++++++++%3cText%3eTerm.+Date%3c%2fText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4%3c%2fX%3e%0d%0a++++++++++++++++%3cY%3e49%3c%2fY%3e%0d%0a++++++++++++++%3c%2fTD%3e%0d%0a++++++++++++++%3cTD%3e%0d%0a++++++++++++++++%3cMerge%3eFalse%3c%2fMerge%3e%0d%0a++++++++++++++++%3cFormat%3em%2fd%2fyy%3b%40%3c%2fFormat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5%3c%2fX%3e%0d%0a++++++++++++++++%3cY%3e49%3c%2fY%3e%0d%0a++++++++++++++%3c%2fTD%3e%0d%0a++++++++++++++%3cTD%3e%0d%0a++++++++++++++++%3cStyle%3eClass5%3c%2fStyle%3e%0d%0a++++++++++++++++%3cMerge%3eFalse%3c%2fMerge%3e%0d%0a++++++++++++++++%3cWidth%3e63.75%3c%2fWidth%3e%0d%0a++++++++++++++++%3cText%3eTotal+Comp.%3c%2fText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6%3c%2fX%3e%0d%0a++++++++++++++++%3cY%3e49%3c%2fY%3e%0d%0a++++++++++++++%3c%2fTD%3e%0d%0a++++++++++++++%3cTD%3e%0d%0a++++++++++++++++%3cStyle%3eClass6%3c%2fStyle%3e%0d%0a++++++++++++++++%3cMerge%3eFalse%3c%2fMerge%3e%0d%0a++++++++++++++++%3cFormat%3e_(%22%24%22*+%23%2c%23%230_)%3b_(%22%24%22*+(%23%2c%23%230)%3b_(%22%24%22*+%22-%22%3f%3f_)%3b_(%40_)%3c%2fFormat%3e%0d%0a++++++++++++++++%3cWidth%3e67.5%3c%2fWidth%3e%0d%0a++++++++++++++++%3cHeight%3e11.25%3c%2fHeight%3e%0d%0a++++++++++++++++%3cAlign%3eRight%3c%2fAlign%3e%0d%0a++++++++++++++++%3cFontName%3eCalibri%3c%2fFontName%3e%0d%0a++++++++++++++++%3cWrapText%3eFalse%3c%2fWrapText%3e%0d%0a++++++++++++++++%3cFontSize%3e8%3c%2fFontSize%3e%0d%0a++++++++++++++++%3cX%3e7%3c%2fX%3e%0d%0a++++++++++++++++%3cY%3e49%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49%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49%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49%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49%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49%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49%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49%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49%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49%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49%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49%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50%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50%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50%3c%2fY%3e%0d%0a++++++++++++++%3c%2fTD%3e%0d%0a++++++++++++++%3cTD%3e%0d%0a++++++++++++++++%3cStyle%3eClass5%3c%2fStyle%3e%0d%0a++++++++++++++++%3cMerge%3eFalse%3c%2fMerge%3e%0d%0a++++++++++++++++%3cWidth%3e57.75%3c%2fWidth%3e%0d%0a++++++++++++++++%3cText%3eEmpl.+Type%3c%2fText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4%3c%2fX%3e%0d%0a++++++++++++++++%3cY%3e50%3c%2fY%3e%0d%0a++++++++++++++%3c%2fTD%3e%0d%0a++++++++++++++%3cTD%3e%0d%0a++++++++++++++++%3cMerge%3eFalse%3c%2fMerge%3e%0d%0a++++++++++++++++%3cFormat%3e%40%3c%2fFormat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5%3c%2fX%3e%0d%0a++++++++++++++++%3cY%3e50%3c%2fY%3e%0d%0a++++++++++++++%3c%2fTD%3e%0d%0a++++++++++++++%3cTD%3e%0d%0a++++++++++++++++%3cStyle%3eClass5%3c%2fStyle%3e%0d%0a++++++++++++++++%3cMerge%3eFalse%3c%2fMerge%3e%0d%0a++++++++++++++++%3cWidth%3e63.75%3c%2fWidth%3e%0d%0a++++++++++++++++%3cText%3eDepartment%3c%2fText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6%3c%2fX%3e%0d%0a++++++++++++++++%3cY%3e50%3c%2fY%3e%0d%0a++++++++++++++%3c%2fTD%3e%0d%0a++++++++++++++%3cTD%3e%0d%0a++++++++++++++++%3cMerge%3eFalse%3c%2fMerge%3e%0d%0a++++++++++++++++%3cFormat%3e%40%3c%2fFormat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50%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50%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50%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50%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50%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50%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50%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50%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50%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50%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50%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50%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51%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51%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51%3c%2fY%3e%0d%0a++++++++++++++%3c%2fTD%3e%0d%0a++++++++++++++%3cTD%3e%0d%0a++++++++++++++++%3cStyle%3eClass5%3c%2fStyle%3e%0d%0a++++++++++++++++%3cMerge%3eFalse%3c%2fMerge%3e%0d%0a++++++++++++++++%3cWidth%3e57.75%3c%2fWidth%3e%0d%0a++++++++++++++++%3cText%3eYear%3c%2fText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4%3c%2fX%3e%0d%0a++++++++++++++++%3cY%3e51%3c%2fY%3e%0d%0a++++++++++++++%3c%2fTD%3e%0d%0a++++++++++++++%3cTD%3e%0d%0a++++++++++++++++%3cStyle%3eClass6%3c%2fStyle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5%3c%2fX%3e%0d%0a++++++++++++++++%3cY%3e51%3c%2fY%3e%0d%0a++++++++++++++%3c%2fTD%3e%0d%0a++++++++++++++%3cTD%3e%0d%0a++++++++++++++++%3cStyle%3eClass5%3c%2fStyle%3e%0d%0a++++++++++++++++%3cMerge%3eFalse%3c%2fMerge%3e%0d%0a++++++++++++++++%3cWidth%3e63.75%3c%2fWidth%3e%0d%0a++++++++++++++++%3cText%3ePTO+Days%3c%2fText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6%3c%2fX%3e%0d%0a++++++++++++++++%3cY%3e51%3c%2fY%3e%0d%0a++++++++++++++%3c%2fTD%3e%0d%0a++++++++++++++%3cTD%3e%0d%0a++++++++++++++++%3cStyle%3eClass6%3c%2fStyle%3e%0d%0a++++++++++++++++%3cMerge%3eFalse%3c%2fMerge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51%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51%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51%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51%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51%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51%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51%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51%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51%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51%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51%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51%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52%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52%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52%3c%2fY%3e%0d%0a++++++++++++++%3c%2fTD%3e%0d%0a++++++++++++++%3cTD%3e%0d%0a++++++++++++++++%3cStyle%3eClass5%3c%2fStyle%3e%0d%0a++++++++++++++++%3cMerge%3eFalse%3c%2fMerge%3e%0d%0a++++++++++++++++%3cWidth%3e57.75%3c%2fWidth%3e%0d%0a++++++++++++++++%3cText%3eBase+Salary%3</t>
  </si>
  <si>
    <t xml:space="preserve"> c%2fText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4%3c%2fX%3e%0d%0a++++++++++++++++%3cY%3e52%3c%2fY%3e%0d%0a++++++++++++++%3c%2fTD%3e%0d%0a++++++++++++++%3cTD%3e%0d%0a++++++++++++++++%3cStyle%3eClass6%3c%2fStyle%3e%0d%0a++++++++++++++++%3cMerge%3eFalse%3c%2fMerge%3e%0d%0a++++++++++++++++%3cFormat%3e_(%22%24%22*+%23%2c%23%230_)%3b_(%22%24%22*+(%23%2c%23%230)%3b_(%22%24%22*+%22-%22%3f%3f_)%3b_(%40_)%3c%2fFormat%3e%0d%0a++++++++++++++++%3cWidth%3e50.25%3c%2fWidth%3e%0d%0a++++++++++++++++%3cHeight%3e11.25%3c%2fHeight%3e%0d%0a++++++++++++++++%3cAlign%3eRight%3c%2fAlign%3e%0d%0a++++++++++++++++%3cFontName%3eCalibri%3c%2fFontName%3e%0d%0a++++++++++++++++%3cWrapText%3eFalse%3c%2fWrapText%3e%0d%0a++++++++++++++++%3cFontSize%3e8%3c%2fFontSize%3e%0d%0a++++++++++++++++%3cX%3e5%3c%2fX%3e%0d%0a++++++++++++++++%3cY%3e52%3c%2fY%3e%0d%0a++++++++++++++%3c%2fTD%3e%0d%0a++++++++++++++%3cTD%3e%0d%0a++++++++++++++++%3cStyle%3eClass5%3c%2fStyle%3e%0d%0a++++++++++++++++%3cMerge%3eFalse%3c%2fMerge%3e%0d%0a++++++++++++++++%3cWidth%3e63.75%3c%2fWidth%3e%0d%0a++++++++++++++++%3cText%3eSick+Days%3c%2fText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6%3c%2fX%3e%0d%0a++++++++++++++++%3cY%3e52%3c%2fY%3e%0d%0a++++++++++++++%3c%2fTD%3e%0d%0a++++++++++++++%3cTD%3e%0d%0a++++++++++++++++%3cStyle%3eClass6%3c%2fStyle%3e%0d%0a++++++++++++++++%3cMerge%3eFalse%3c%2fMerge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52%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52%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52%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52%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52%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52%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52%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52%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52%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52%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52%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52%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53%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53%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53%3c%2fY%3e%0d%0a++++++++++++++%3c%2fTD%3e%0d%0a++++++++++++++%3cTD%3e%0d%0a++++++++++++++++%3cStyle%3eClass5%3c%2fStyle%3e%0d%0a++++++++++++++++%3cMerge%3eFalse%3c%2fMerge%3e%0d%0a++++++++++++++++%3cWidth%3e57.75%3c%2fWidth%3e%0d%0a++++++++++++++++%3cText%3eBonus%3c%2fText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4%3c%2fX%3e%0d%0a++++++++++++++++%3cY%3e53%3c%2fY%3e%0d%0a++++++++++++++%3c%2fTD%3e%0d%0a++++++++++++++%3cTD%3e%0d%0a++++++++++++++++%3cStyle%3eClass6%3c%2fStyle%3e%0d%0a++++++++++++++++%3cMerge%3eFalse%3c%2fMerge%3e%0d%0a++++++++++++++++%3cFormat%3e_(%22%24%22*+%23%2c%23%230_)%3b_(%22%24%22*+(%23%2c%23%230)%3b_(%22%24%22*+%22-%22%3f%3f_)%3b_(%40_)%3c%2fFormat%3e%0d%0a++++++++++++++++%3cWidth%3e50.25%3c%2fWidth%3e%0d%0a++++++++++++++++%3cHeight%3e11.25%3c%2fHeight%3e%0d%0a++++++++++++++++%3cAlign%3eRight%3c%2fAlign%3e%0d%0a++++++++++++++++%3cFontName%3eCalibri%3c%2fFontName%3e%0d%0a++++++++++++++++%3cWrapText%3eFalse%3c%2fWrapText%3e%0d%0a++++++++++++++++%3cFontSize%3e8%3c%2fFontSize%3e%0d%0a++++++++++++++++%3cX%3e5%3c%2fX%3e%0d%0a++++++++++++++++%3cY%3e53%3c%2fY%3e%0d%0a++++++++++++++%3c%2fTD%3e%0d%0a++++++++++++++%3cTD%3e%0d%0a++++++++++++++++%3cStyle%3eClass5%3c%2fStyle%3e%0d%0a++++++++++++++++%3cMerge%3eFalse%3c%2fMerge%3e%0d%0a++++++++++++++++%3cWidth%3e63.75%3c%2fWidth%3e%0d%0a++++++++++++++++%3cText%3ePerform.+Score%3c%2fText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6%3c%2fX%3e%0d%0a++++++++++++++++%3cY%3e53%3c%2fY%3e%0d%0a++++++++++++++%3c%2fTD%3e%0d%0a++++++++++++++%3cTD%3e%0d%0a++++++++++++++++%3cStyle%3eClass6%3c%2fStyle%3e%0d%0a++++++++++++++++%3cMerge%3eFalse%3c%2fMerge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53%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53%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53%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53%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53%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53%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53%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53%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53%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53%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53%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53%3c%2fY%3e%0d%0a++++++++++++++%3c%2fTD%3e%0d%0a++++++++++++%3c%2fTDs%3e%0d%0a++++++++++++%3cIsRowVisible%3etrue%3c%2fIsRowVisible%3e%0d%0a++++++++++%3c%2fTR%3e%0d%0a++++++++++%3cTR%3e%0d%0a++++++++++++%3cTDs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1%3c%2fX%3e%0d%0a++++++++++++++++%3cY%3e54%3c%2fY%3e%0d%0a++++++++++++++%3c%2fTD%3e%0d%0a++++++++++++++%3cTD%3e%0d%0a++++++++++++++++%3cMerge%3eFalse%3c%2fMerge%3e%0d%0a++++++++++++++++%3cWidth%3e48%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2%3c%2fX%3e%0d%0a++++++++++++++++%3cY%3e54%3c%2fY%3e%0d%0a++++++++++++++%3c%2fTD%3e%0d%0a++++++++++++++%3cTD%3e%0d%0a++++++++++++++++%3cMerge%3eFalse%3c%2fMerge%3e%0d%0a++++++++++++++++%3cWidth%3e66%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3%3c%2fX%3e%0d%0a++++++++++++++++%3cY%3e54%3c%2fY%3e%0d%0a++++++++++++++%3c%2fTD%3e%0d%0a++++++++++++++%3cTD%3e%0d%0a++++++++++++++++%3cMerge%3eFalse%3c%2fMerge%3e%0d%0a++++++++++++++++%3cWidth%3e57.75%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4%3c%2fX%3e%0d%0a++++++++++++++++%3cY%3e54%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5%3c%2fX%3e%0d%0a++++++++++++++++%3cY%3e54%3c%2fY%3e%0d%0a++++++++++++++%3c%2fTD%3e%0d%0a++++++++++++++%3cTD%3e%0d%0a++++++++++++++++%3cMerge%3eFalse%3c%2fMerge%3e%0d%0a++++++++++++++++%3cWidth%3e63.75%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6%3c%2fX%3e%0d%0a++++++++++++++++%3cY%3e54%3c%2fY%3e%0d%0a++++++++++++++%3c%2fTD%3e%0d%0a++++++++++++++%3cTD%3e%0d%0a++++++++++++++++%3cMerge%3eFalse%3c%2fMerge%3e%0d%0a++++++++++++++++%3cWidth%3e67.5%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7%3c%2fX%3e%0d%0a++++++++++++++++%3cY%3e54%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8%3c%2fX%3e%0d%0a++++++++++++++++%3cY%3e54%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9%3c%2fX%3e%0d%0a++++++++++++++++%3cY%3e54%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10%3c%2fX%3e%0d%0a++++++++++++++++%3cY%3e54%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11%3c%2fX%3e%0d%0a++++++++++++++++%3cY%3e54%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12%3c%2fX%3e%0d%0a++++++++++++++++%3cY%3e54%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13%3c%2fX%3e%0d%0a++++++++++++++++%3cY%3e54%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14%3c%2fX%3e%0d%0a++++++++++++++++%3cY%3e54%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15%3c%2fX%3e%0d%0a++++++++++++++++%3cY%3e54%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16%3c%2fX%3e%0d%0a++++++++++++++++%3cY%3e54%3c%2fY%3e%0d%0a++++++++++++++%3c%2fTD%3e%0d%0a++++++++++++++%3cTD%3e%0d%0a++++++++++++++++%3cMerge%3eFalse%3c%2fMerge%3e%0d%0a++++++++++++++++%3cWidth%3e50.25%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17%3c%2fX%3e%0d%0a++++++++++++++++%3cY%3e54%3c%2fY%3e%0d%0a++++++++++++++%3c%2fTD%3e%0d%0a++++++++++++++%3cTD%3e%0d%0a++++++++++++++++%3cMerge%3eFalse%3c%2fMerge%3e%0d%0a++++++++++++++++%3cWidth%3e15%3c%2fWidth%3e%0d%0a++++++++++++++++%3cHeight%3e11.25%3c%2fHeight%3e%0d%0a++++++++++++++++%3cAlign%3eLeft%3c%2fAlign%3e%0d%0a++++++++++++++++%3cFontName%3eCalibri%3c%2fFontName%3e%0d%0a++++++++++++++++%3cWrapText%3eFalse%3c%2fWrapText%3e%0d%0a++++++++++++++++%3cFontSize%3e8%3c%2fFontSize%3e%0d%0a++++++++++++++++%3cX%3e18%3c%2fX%3e%0d%0a++++++++++++++++%3cY%3e54%3c%2fY%3e%0d%0a++++++++++++++%3c%2fTD%3e%0d%0a++++++++++++%3c%2fTDs%3e%0d%0a++++++++++++%3cIsRowVisible%3etrue%3c%2fIsRowVisible%3e%0d%0a++++++++++%3c%2fTR%3e%0d%0a++++++++%3c%2fTRs%3e%0d%0a++++++++%3cPvtStyles+%2f%3e%0d%0a++++++++%3cSheetID%3e0%3c%2fSheetID%3e%0d%0a++++++%3c%2fTable%3e%0d%0a++++%3c%2fTableCollection%3e%0d%0a++%3c%2fTables%3e%0d%0a++%3cPageExportRanges%3e%0d%0a++++%3cExportRangesCollection%3e%0d%0a++++++%3cExportRanges%3e%0d%0a++++++++%3cRanges+%2f%3e%0d%0a++++++++%3cExportType%3ePdf%3c%2fExportType%3e%0d%0a++++++++%3cPageOrientation%3eLandscape%3c%2fPageOrientation%3e%0d%0a++++++++%3cPageSize%3eA4%3c%2fPageSize%3e%0d%0a++++++++%3cFitToPage%3etrue%3c%2fFitToPage%3e%0d%0a++++++%3c%2fExportRanges%3e%0d%0a++++%3c%2fExportRangesCollection%3e%0d%0a++%3c%2fPageExportRanges%3e%0d%0a++%3cVersion%3e3.2.0%3c%2fVersion%3e%0d%0a++%3cMaps+%2f%3e%0d%0a%3c%2fWizardSettings%3e</t>
  </si>
  <si>
    <t>Periodo</t>
  </si>
  <si>
    <t>mes</t>
  </si>
  <si>
    <t>Año</t>
  </si>
  <si>
    <t>Etiquetas de fila</t>
  </si>
  <si>
    <t>Total general</t>
  </si>
  <si>
    <t>Recuento de Full Name</t>
  </si>
  <si>
    <t>Rangos de Salarios</t>
  </si>
  <si>
    <t>&gt;= $75 K - &lt; $100 K</t>
  </si>
  <si>
    <t xml:space="preserve">&gt;= $100 K </t>
  </si>
  <si>
    <t>&lt; $30 K</t>
  </si>
  <si>
    <t>&gt; = $50 K - &lt; $75 K</t>
  </si>
  <si>
    <t>&gt;= $100 K</t>
  </si>
  <si>
    <t>&gt;= $30 K - &gt; $50 K</t>
  </si>
  <si>
    <t>San José</t>
  </si>
  <si>
    <t>Heredia</t>
  </si>
  <si>
    <t>Cartago</t>
  </si>
  <si>
    <t>Guanacaste</t>
  </si>
  <si>
    <t>Alajuela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</si>
</sst>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&quot;$&quot;#,##0"/>
    <numFmt numFmtId="167" formatCode="&quot;$&quot;#,##0.00"/>
  </numFmts>
  <fonts count="3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wrapText="1"/>
    </xf>
    <xf numFmtId="14" fontId="1" fillId="2" borderId="0" xfId="0" applyNumberFormat="1" applyFont="1" applyFill="1" applyAlignment="1">
      <alignment horizontal="right" wrapText="1"/>
    </xf>
    <xf numFmtId="0" fontId="1" fillId="2" borderId="0" xfId="0" applyNumberFormat="1" applyFont="1" applyFill="1" applyAlignment="1">
      <alignment horizontal="right" wrapText="1"/>
    </xf>
    <xf numFmtId="165" fontId="1" fillId="2" borderId="0" xfId="0" applyNumberFormat="1" applyFont="1" applyFill="1" applyAlignment="1">
      <alignment horizontal="right" wrapText="1"/>
    </xf>
    <xf numFmtId="0" fontId="1" fillId="2" borderId="0" xfId="0" applyNumberFormat="1" applyFont="1" applyFill="1" applyAlignment="1">
      <alignment wrapText="1"/>
    </xf>
    <xf numFmtId="0" fontId="1" fillId="2" borderId="0" xfId="0" applyFont="1" applyFill="1" applyAlignment="1">
      <alignment horizontal="right" wrapText="1"/>
    </xf>
    <xf numFmtId="0" fontId="1" fillId="0" borderId="0" xfId="0" applyFont="1" applyAlignment="1">
      <alignment wrapText="1"/>
    </xf>
    <xf numFmtId="0" fontId="2" fillId="0" borderId="0" xfId="0" applyFont="1" applyFill="1"/>
    <xf numFmtId="14" fontId="2" fillId="0" borderId="0" xfId="0" applyNumberFormat="1" applyFont="1" applyFill="1"/>
    <xf numFmtId="0" fontId="2" fillId="0" borderId="0" xfId="0" applyNumberFormat="1" applyFont="1" applyFill="1"/>
    <xf numFmtId="165" fontId="2" fillId="0" borderId="0" xfId="0" applyNumberFormat="1" applyFont="1" applyFill="1"/>
    <xf numFmtId="0" fontId="2" fillId="0" borderId="0" xfId="0" applyFont="1"/>
    <xf numFmtId="14" fontId="2" fillId="0" borderId="0" xfId="0" applyNumberFormat="1" applyFont="1"/>
    <xf numFmtId="0" fontId="2" fillId="0" borderId="0" xfId="0" applyNumberFormat="1" applyFont="1"/>
    <xf numFmtId="165" fontId="2" fillId="0" borderId="0" xfId="0" applyNumberFormat="1" applyFont="1"/>
    <xf numFmtId="167" fontId="2" fillId="0" borderId="0" xfId="0" applyNumberFormat="1" applyFont="1" applyFill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5" formatCode="&quot;$&quot;#,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9" formatCode="d/m/yyyy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5" formatCode="&quot;$&quot;#,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5" formatCode="&quot;$&quot;#,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5" formatCode="&quot;$&quot;#,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5" formatCode="&quot;$&quot;#,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5" formatCode="&quot;$&quot;#,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9" formatCode="d/m/yyyy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9" formatCode="d/m/yyyy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9" formatCode="d/m/yyyy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9" formatCode="d/m/yyyy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9" formatCode="d/m/yyyy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9" formatCode="d/m/yyyy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4.xml"/><Relationship Id="rId13" Type="http://schemas.openxmlformats.org/officeDocument/2006/relationships/styles" Target="styles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3.xml"/><Relationship Id="rId12" Type="http://schemas.openxmlformats.org/officeDocument/2006/relationships/connections" Target="connections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11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15" Type="http://schemas.openxmlformats.org/officeDocument/2006/relationships/powerPivotData" Target="model/item.data"/><Relationship Id="rId10" Type="http://schemas.microsoft.com/office/2007/relationships/slicerCache" Target="slicerCaches/slicerCache2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microsoft.com/office/2007/relationships/slicerCache" Target="slicerCaches/slicerCache1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[HR Dashboard 2.xlsx]Pivot!TablaDinámica13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Rango de Salarios Base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gradFill flip="none" rotWithShape="1">
            <a:gsLst>
              <a:gs pos="100000">
                <a:schemeClr val="accent1">
                  <a:alpha val="0"/>
                </a:schemeClr>
              </a:gs>
              <a:gs pos="50000">
                <a:schemeClr val="accent1"/>
              </a:gs>
            </a:gsLst>
            <a:lin ang="10800000" scaled="1"/>
          </a:gradFill>
          <a:ln>
            <a:noFill/>
          </a:ln>
          <a:effectLst/>
          <a:sp3d/>
        </c:spPr>
        <c:marker>
          <c:symbol val="circle"/>
          <c:size val="6"/>
          <c:spPr>
            <a:gradFill flip="none" rotWithShape="1">
              <a:gsLst>
                <a:gs pos="0">
                  <a:schemeClr val="accent1"/>
                </a:gs>
                <a:gs pos="75000">
                  <a:schemeClr val="accent1">
                    <a:lumMod val="60000"/>
                    <a:lumOff val="40000"/>
                  </a:schemeClr>
                </a:gs>
                <a:gs pos="51000">
                  <a:schemeClr val="accent1">
                    <a:alpha val="75000"/>
                  </a:schemeClr>
                </a:gs>
                <a:gs pos="100000">
                  <a:schemeClr val="accent1">
                    <a:lumMod val="20000"/>
                    <a:lumOff val="80000"/>
                    <a:alpha val="15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Pivot!$E$3</c:f>
              <c:strCache>
                <c:ptCount val="1"/>
                <c:pt idx="0">
                  <c:v>Total</c:v>
                </c:pt>
              </c:strCache>
            </c:strRef>
          </c:tx>
          <c:spPr>
            <a:gradFill flip="none" rotWithShape="1">
              <a:gsLst>
                <a:gs pos="100000">
                  <a:schemeClr val="accent1">
                    <a:alpha val="0"/>
                  </a:schemeClr>
                </a:gs>
                <a:gs pos="50000">
                  <a:schemeClr val="accent1"/>
                </a:gs>
              </a:gsLst>
              <a:lin ang="10800000" scaled="1"/>
            </a:gra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Pivot!$D$4:$D$9</c:f>
              <c:strCache>
                <c:ptCount val="5"/>
                <c:pt idx="0">
                  <c:v>&gt;= $75 K - &lt; $100 K</c:v>
                </c:pt>
                <c:pt idx="1">
                  <c:v>&gt; = $50 K - &lt; $75 K</c:v>
                </c:pt>
                <c:pt idx="2">
                  <c:v>&gt;= $30 K - &gt; $50 K</c:v>
                </c:pt>
                <c:pt idx="3">
                  <c:v>&lt; $30 K</c:v>
                </c:pt>
                <c:pt idx="4">
                  <c:v>&gt;= $100 K</c:v>
                </c:pt>
              </c:strCache>
            </c:strRef>
          </c:cat>
          <c:val>
            <c:numRef>
              <c:f>Pivot!$E$4:$E$9</c:f>
              <c:numCache>
                <c:formatCode>General</c:formatCode>
                <c:ptCount val="5"/>
                <c:pt idx="0">
                  <c:v>101</c:v>
                </c:pt>
                <c:pt idx="1">
                  <c:v>167</c:v>
                </c:pt>
                <c:pt idx="2">
                  <c:v>91</c:v>
                </c:pt>
                <c:pt idx="3">
                  <c:v>17</c:v>
                </c:pt>
                <c:pt idx="4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6F-42A9-83A3-F34DB71E37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681498744"/>
        <c:axId val="681500664"/>
        <c:axId val="0"/>
      </c:bar3DChart>
      <c:catAx>
        <c:axId val="681498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1500664"/>
        <c:crosses val="autoZero"/>
        <c:auto val="1"/>
        <c:lblAlgn val="ctr"/>
        <c:lblOffset val="100"/>
        <c:noMultiLvlLbl val="0"/>
      </c:catAx>
      <c:valAx>
        <c:axId val="6815006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14987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[HR Dashboard 2.xlsx]Pivot!TablaDinámica16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Departmento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>
              <a:alpha val="85000"/>
            </a:schemeClr>
          </a:solidFill>
          <a:ln w="9525" cap="flat" cmpd="sng" algn="ctr">
            <a:solidFill>
              <a:schemeClr val="accent1">
                <a:lumMod val="75000"/>
              </a:schemeClr>
            </a:solidFill>
            <a:round/>
          </a:ln>
          <a:effectLst/>
          <a:sp3d contourW="9525">
            <a:contourClr>
              <a:schemeClr val="accent1">
                <a:lumMod val="75000"/>
              </a:schemeClr>
            </a:contourClr>
          </a:sp3d>
        </c:spPr>
        <c:marker>
          <c:symbol val="circle"/>
          <c:size val="6"/>
          <c:spPr>
            <a:solidFill>
              <a:schemeClr val="accent1">
                <a:alpha val="85000"/>
              </a:schemeClr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Pivot!$I$3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cat>
            <c:strRef>
              <c:f>Pivot!$H$4:$H$13</c:f>
              <c:strCache>
                <c:ptCount val="9"/>
                <c:pt idx="0">
                  <c:v>Accounting</c:v>
                </c:pt>
                <c:pt idx="1">
                  <c:v>Administration</c:v>
                </c:pt>
                <c:pt idx="2">
                  <c:v>Customer Support</c:v>
                </c:pt>
                <c:pt idx="3">
                  <c:v>Finance</c:v>
                </c:pt>
                <c:pt idx="4">
                  <c:v>Human Resources</c:v>
                </c:pt>
                <c:pt idx="5">
                  <c:v>IT</c:v>
                </c:pt>
                <c:pt idx="6">
                  <c:v>Marketing</c:v>
                </c:pt>
                <c:pt idx="7">
                  <c:v>R&amp;D</c:v>
                </c:pt>
                <c:pt idx="8">
                  <c:v>Sales</c:v>
                </c:pt>
              </c:strCache>
            </c:strRef>
          </c:cat>
          <c:val>
            <c:numRef>
              <c:f>Pivot!$I$4:$I$13</c:f>
              <c:numCache>
                <c:formatCode>General</c:formatCode>
                <c:ptCount val="9"/>
                <c:pt idx="0">
                  <c:v>48</c:v>
                </c:pt>
                <c:pt idx="1">
                  <c:v>58</c:v>
                </c:pt>
                <c:pt idx="2">
                  <c:v>21</c:v>
                </c:pt>
                <c:pt idx="3">
                  <c:v>41</c:v>
                </c:pt>
                <c:pt idx="4">
                  <c:v>29</c:v>
                </c:pt>
                <c:pt idx="5">
                  <c:v>59</c:v>
                </c:pt>
                <c:pt idx="6">
                  <c:v>37</c:v>
                </c:pt>
                <c:pt idx="7">
                  <c:v>61</c:v>
                </c:pt>
                <c:pt idx="8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0B-456A-B979-77CD43FD90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shape val="box"/>
        <c:axId val="542437176"/>
        <c:axId val="542438776"/>
        <c:axId val="0"/>
      </c:bar3DChart>
      <c:catAx>
        <c:axId val="542437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438776"/>
        <c:crosses val="autoZero"/>
        <c:auto val="1"/>
        <c:lblAlgn val="ctr"/>
        <c:lblOffset val="100"/>
        <c:noMultiLvlLbl val="0"/>
      </c:catAx>
      <c:valAx>
        <c:axId val="542438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243717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dk1">
                <a:lumMod val="35000"/>
                <a:lumOff val="6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_xlchart.v5.1</cx:f>
        <cx:nf>_xlchart.v5.0</cx:nf>
      </cx:strDim>
      <cx:numDim type="colorVal">
        <cx:f>_xlchart.v5.2</cx:f>
      </cx:numDim>
    </cx:data>
  </cx:chartData>
  <cx:chart>
    <cx:plotArea>
      <cx:plotAreaRegion>
        <cx:series layoutId="regionMap" uniqueId="{B9A7CA6F-171F-4AD3-A245-D8A188541677}">
          <cx:dataLabels>
            <cx:visibility seriesName="0" categoryName="0" value="1"/>
          </cx:dataLabels>
          <cx:dataId val="0"/>
          <cx:layoutPr>
            <cx:geography cultureLanguage="es-ES" cultureRegion="ES" attribution="Con tecnología de Bing">
              <cx:geoCache provider="{E9337A44-BEBE-4D9F-B70C-5C5E7DAFC167}">
                <cx:binary>3HrZct24luWvOPzcdGImcaOyIhoczzmaZVnKfGHIskyC8wROf9Tf0T/WG3Laaetm3sobdSOqqh8k
Hk4gsMe118a/Pa1/e6qeH4c3a10149+e1p/f5tPU/e2nn8an/Ll+HN/V+mlox/bz9O6prX9qP3/W
T88/fRoeF91kPxGE2U9P+eMwPa9v//3fYLTsuT1rnx4n3TbX5nnYbp5HU03jP7j3h7fePH6qdRPo
cRr004R/fnv72Lw5tuP//T9v3zw3k56291v3/PPbHx57++an14P93YffVDC3yXyCdx3K3lFGXCEF
IR4iLmVv31Rtk329z8U7l0jCsScwdwkR4uvHLx5rGOAvzellRo+fPg3P4wirejn+8OoPS/jhzlNr
msmKMANp/vz2bjCZedzevtFj63+55bd2IXe/vKz8px/F/1oU361cvhOIE4+4HuXIowh5Py7co++k
xLBoIjnDCPP/2oX77Tg9vrnRT49/v3b/5o/X/koYYAevrnxnna8l9R/d+jvj/N/VY2GeK5jev8o2
MXrHBaeCedQVDA6vTNNj7wSmriQMS0Ypl3D/y7e/mOZfmdEfW+bvb74yzN9vvLLL//bqSZ6H50/6
X6sdRjCRUlJGPZcg95X/sHcIExd7BCEBPvZaO39hQn+snG8vvtLNt+v/01QTm8fm8elxnJ6/2u9/
Pq6D7zAmECJSIII4cl9HN/6OSgx6k1QyTjHhX7/9xXf+2pz+WEHfv/tKR9/f+p+mJh8y/GPWfpXT
f15H8p2HuWdTL3I5s3p45UH0HTgOBtfxBCXe3+noL0zojxX07cVX2vl2/b+7av7B/L5PPj889k8C
I/lOupB4OJUcJC89j75SDnuHJfU4QAgumHWhr4bxxYG+Twh/Pqc/0c93uf6HNfz89vthX0Ogfw0M
+HOI8A1HBo/TY/gCQL9DCf/47stCARe/evUfYYUvUjt8+vmt5wEApZBfvkFbO8wPuf5b8P+Dt54h
tALSBUAH2YgTjLGHBUMCNLo8f7nF3hHE4JJLvd8crWmHKf/5LcRR15MCnBNQsMCMAAocW2NvgYUw
xJn0OGKCesIl39D/VVttWdt8E8lv528aU1+1upnGn98Ccnn7pvvynF0j5wKCMZfW6mBIwbGE+0+P
N1BiwOP4f3GnRsbd8jziFVNN3iVjOcQNaQ5d2x5lep7rKmjSPW4QPYnVqHnqVT/riKX3jb6btkEJ
XB+ricRl6sXVsEa70xy7No0bLqJ0vWnXIa4FDbFbHXuRhQzdeX1z7FcZVzOK21kmyyYTPrMoYzIp
MjcqU5G4Zo22uj4UlZPkWxvk5EMDgzdrc0BNmuxlGqMKx3JIY6f3ksY18Wz8kjhxnqFY5tsF6wdf
5nmieTQ2OKya6ijoFkneHLJKxsKVhxx7Ca6jqnUjr7KzpaoqjerSA8nSRJci6iaQQo3iQjaHesHx
QPIzSkm8OJ2au1nli5foMY8zCVNfvQMdmoOXbQmIPGZZfVwW5M/jquZxDgseU4eGY+odRPa8FFRp
cnLlEklXxjt3k6puDoSj2JtkQtMhyM3JpWmck/bo4DQWcku0zpJ0dF4eH4Z42tewYW5S5M0BbDlB
CMXzIqK1YBEpZTJmm2Le5mPURJO3H72OR0UtVavrsC5EYJ+pcXVYF/fQlk48w3tVTuKJuIkr8ngj
J93yKG2cuMMf120Oqr05UmeJlhoW7OWxzuH31J1cxCK8kXgAPU51e2RkVqR3FVqceMrbo1vpeN+W
MhgqH7MKh3TpM2VM9b40vFTTsG6xTvfO91qR+5LIXE1dI9WS16d6pmcUZfOFy4pM0fTo7XJQS7dn
inT5cZWZmopF+0wsF9tcX5JxicreXOpB+4N2rqWns6h1iz5op5mFTZv5okClv2+TDDo0+ftUhZr0
n5v0Y0qLWQm3N4HR3UHUu5+TK1I0tY+37DyTW+ajGaOwIob6e+27bbr4+2zOVlprf5qKi3EJkMRq
xU9DOd952tsPqFv9tR0uxLxddlpKpUdNQt5kl6IoQQjM+E1aJR6TvSKMLWo+DQ0TqjP8bqryNihv
JmAFwoG7ZbCDZbnoqtd+28g8yIdCB+taXDj9NXOnyjdz+8mt9qtOc99LxQUSEoUZdwvlyVvUoefJ
9c5mzDPVlHutyrG+pYW+HkaWBmagvVoojdy6XRTjTasmVsd53r6XVRW0+fREpFljvWZ3K5ZeMmP3
XFf7mZi9y8o4e0iaj0s23w/mWKHpYPZdDWarz0ueG4VHc1yJ0wSjbA9oYrfu4roJu8Z7NQap6ZO2
dVVGEZhv1vlGtENYFI8zE2FultL39rRSvTS5qrv5tGdgYdS5rvYxWqR4cLNRhlm267DynHOna48I
bSaYkGpFTyBQLCdHpHs4GnTVIS/cGlf7aTdmaqb+WucQIIZVkVV1mLNkXUvnUG6F3w3ZaRFeKPsc
R9xscVoIiBBUHni+ql2OrpoyfsXX4tC7oxpkC7ok86q2pRr8NHU/jsScFd1+nhH80euy0pfdp6bp
c9+d0yoo+/aIVzqogk9RgyqtihltqiHVqHLzaWLLrua8y4PUE5XKHT2rssx7X/S6Vi4KkccLX0zk
fGLVBzPPak+LW1w2kz+QIcjMtPhlwTJfpjtTZnTDTGehwcMF7tjZ0K+9mmf0sevpZ1b2lepcN1WC
VYeydd73+fy5594SDOv8ftJFwvZOrSCldshzRXUee8XoNw747+bkYEoScYUcL8kmeTMxfVt3BVHF
qjO/c2o/W+iR5N7BYeBNQI18SufxU0lJ4+9F2SrWFOcbdh870TnKIROEgrLEp378daeV2ovLtXmu
U3M9mE74g+ve1bQ9GwrzgQV8XyKS9/lhGORtadJbug1+gSBcwzlOsxt77LIu84l0rnM3ReGC9mth
1ttpXG774ZIP7tneereuK687eJiwOWiWMkoX55ZkxY09zlV/HJZS2Q+sxtwQkptb4oIfLeTI9+w9
dvKbohhvZYbDZd0D1phbBB+098ppPuPLzcu37Wz0AzHi6vv57ZKpamXJ15EIvF3mTZx7s2+fs+fp
vl3X3XCx5BeLodWt/aJ9vhqZnxH9sl47PQ7LkLw4SLK/TNc1eVx3qS9aFuY1DR3Dr3ATlClIo59v
IY1clw3aw6+zbWgakH4Lv5+f1MXJcz7a4bPVuWXDeIO7+bYK7cc8MF2Ixr9N0R6XpTl39UM6zy/S
z+k5gisD69TkDadh8KdKXNqBiJde2+9IXJnQyjmlGcSV2re/rTjT1VxXsr/0xmB1wZSMTNrAbPO1
fcCufuFnko3nbMkXZUea6+k4bouqJnPj1dGcm7u1yz5kK/Vz3cLLolvuusLczZ28dfb93kDSJ116
7LP0bu+X2ynNH2QbCyKDppuDHV6eYJBGmPftiMBYrpzdLy6WS7c7FXiLK8kjUlfHKh9i15cjVfaP
zM2pBSTljSQUo5d4zazmvQs8z42LZYlMduEVMmxn77BvPEK6PWjv3HQ86GYUtDodVIO9Z47NFUtL
fOiFLtXiEF8ObaOwLJpwqbbruSbB90zdDzDxqe22QWf5bzzxt9N/v9el7ix388Le/X79x9PfyT2L
jb8xfa/w9hcm+k/A+D+8+ZeROkMYMPKfI/XfKbQfoPqX175CdSiuuATWwuX4hfgDZu8rVOdAbEA5
IACVS5cIS8t+xer4HQI+A0sJVRv2GIeK4RtW9wgGdM0k54wBWSj+GazOLRT/AarDhwm1s8DYJS/E
5PdQHbF8rwsmy6jDARGqWFT/WFf3fRVvYGzve9fPl9gzaif+hmNKfTQF++DPS5Dvl7wOxtkHJLBI
NZHQjMk2AtYI5gGSvl93/oAVRO45VSQPxBB0TayncKXntL/oWek3D3Plr5A6bmse4tZfWSDqU1kp
gn3iKXaq2sgpguFX6cYMkn4frNMXs/zCnf9BsYKp5SZeiYBBYQSVEXQGQKBW1t+LICVpOaBV66gb
Q7cEd0rZh3IvHX/MyIe5FSgYRfdhGxbfdc3FMNQmIOv4a9l7wVAud1rr2WcallxMp6XV7+tsOuaD
99ANzc1aNjGbt7sRVTcm5eHCIYvvHYpGWt8wnF+w8qjb2SinIBfTNDWB2WsUClJa3z+f57FVzopN
0uz4oq+fBelbQJKiiVzi86G8YGOj4fdw6srmVLPhkGteqJJuWi0rBOoBOcnW3hO5Vsrt8xag2Xwq
W1AhzvpwZVK50gG4wZpc5TOgSWesgmXFh5x5syrGrQx7hykx7yFA1cE1WnE9PTRzcYNcZ1QNAszB
aBNuqLuou+zeIxrE0ttkJvyJd1SN4+fMLcEY9AA2ki2+9iBp0PmccTwF6UI+7GX5vpodDQIeC6V7
82n11o9rgT5UC77vIXDNEMAKD6J9d7BFVebIw9ikIekvKF4jr4ZaZ+mD0QWYzWWCZhq2ZXdIdXfK
NVP2rwvWboxrWh954Ua2+nS203zlXO4MKoOrpSOXbra+5xDFnU1/KJol2EgagPV3Q/kwz9vtBhG7
9pwjoUYVGbkvZucWD8tdv213NKimLlkGGAtedmGQcYryZbkpa9A3NUcH0krTgnt1qzlvi3MBKQZy
/XsDWZIGPaSfDdJQuQWcj5cOJCcK6c4+sEDSciB52d89bk1oR6KQ3hhcyAvvks6+geQ3QhJEbXde
5Rf2CQdS5Lw8LHDFABpxIMfbI8ARSKkY8EMdEki0C0AOO1AFCdgzTxyXJ/s2AXhjj+m4hwV1Ajtb
BLBgaOkeroByNCT4MtM3fAx2415pSP8uwAACXtMAZLDDdQNSa1Md7MfsuR1vkUXMa+7b8Xhe3syz
rCDpX5Biuvg6RfucBnhSAUyxU7bPvTwveeJsXH0/Pwpwp3h4ueLlOMTezVisZ19nu8DbK0CmFKCT
FefXkQrNjukA9s7h4rQuN3Z6c14pQLdHK2cK4MweWwBrFECbhClRWAYCMCe1PNPkslu3W6ATbhnG
18R+m4B4TDZk/vfzmyUUr8Pof11/rk1+mPgateE8LR+8okzabPCCLNsiw7vSX0Xx5Pa2fsDu+53w
B9Nu2F+nITRd+6Fiaa1qVNyvDr/G45IMW3+/jV2t8pQfoZZ8dG/ARhq1aSEh1KaPzbzerlAz9cMH
0hVPugLUW8r1vVPvl2O7XcrxMOksLkp2zkdzVSw1VWVWTL7e3coX+oRNlsjSGX25lrla15kARXGP
Rq3DvKWZQmlx3RWXM+o/7MA4mAqm2/R4UloTrGixJ9iZ4GyoC38X26zaLFesmmIEdLLipevEZYGu
oWRa/CavP3SF6NUwb0Qt03YjGL8uNpjkLKN+4BF3hkFNeD9SNh4XnuuAQEyH8gRmgoWgx05KgI7l
5zQF8AqB/QwoKuLXB3cZIJ3t9WPraKSaflC62brDfsKYALNh6xagNLqDdvOnra/cQ5eRXGHvPd3W
/UqXgMFqB1DSMBe7j/ryXG/AOaQGO9E6niG3r66XOUMRHjwRjGlKT9OMWj+tB+9+onMGBA1U1Kyl
yb7UQFt1rS8b2Z+VCJlr3FbnOQKtpR17qLJWHDbK98CMhj6Uzh7XdXMP9XB3vjTzdNVxet+euWWb
3lclzs450IPq5TRdUrDDvYBCOz/kc974UzPNnV+vJthctl7UsvEH3qfXaZMaoKAmrUTpAKrf09E3
ZbPFqGNNhATqg2HZ5XXmNfBP5x2QuZrHC9mehUjnmG/ZWeYSc+4s7GJL3cDblv52mJ81RjclyqCi
o/3nTetfZpppxaTYVSWQyostB6wNJajDb0onv5eIVQrJTIe12xY+Q89rI+LSc9sPPRBECrvKa1vs
4w7yl6bsw4T7+xHKzYiDb0z6Pt/bu22FrNH1sxeLcU3oXJ0PFFxocCcekKk/jE43KafqVjW6ULAW
a3XB0gor4xwXZ8p88KZPchuPfNbaF3KNs9zLAlZTEtJuDZccBVXRAXfUZwb4oG4PPZlCniqaz9qo
bXBqgEdg7TsqiT/nGn6geFxH5Vlr7fApB7pLdGXcTycz7LHLnTDX8sCAXOP9dkwLHtjfRSUT2T56
6xo6sBgDnNsohthpt+PqSeU5jpLAtUFQTirg1yhQgRXwbQb4td0wtZk1oFt7wHyORuDlUM6iZunj
Bji4pv7YpCTMnTWpmYzTGejUQiZTySOZ9r6bFVBZ7Ketg9zqLVE6a7WaLAa2OIKeTtJpL6na9jCQ
Ndl7+DS+dWQbzOl6RJ17MKw+7GgGltZLStMc7XqrziguNt/O1J53bI4wMIN4OXReG01lfaTg0Rio
yaGViZcBF1k2h6VlEapJXE+3U1WH6yCTypkjoKgPZcMiT68RzZM+lfHszpFDxqQ6Zqg82oWPQHva
z9QdOtc5C91KJGtFY87Xk0aVMoAhW1EfNN+OTrNGBGhEI0SyDyzctBdJebTMIobTvDMXC+Iv1PAu
POAzabz4cwU0xLIl9sWS8WgVwGEDeVwS4Fb5HKLNp7o98gGI654qMe2qL+qDHUiv8kWKH8CbDqwR
0cyq40JgwqY6WLnxDQHLDB4IYEw7EG1oaM3I1MBzgUhbpz7YtfVrc7QKzeoHOae+lWwDFmIOUNUf
Sg1l3jRfWM3XwODaB73RPWQgDKvypuaRyTmwnaXf7zgS00XlpODNKF4zJ15mN8FzdejZElk63Xnv
pDLKaXNOJxR32Xbcyh3oWxxbe5jH6jC7aTwuG+DE2kf7fkwBB3Rle7KjreAsjVyV/UILuUp79cFb
XDjieEMyXmV13AoRQkycWEDTNLbrtWtfkJtYK/T25WiN3Rp9BgltAzobV92R1iyYZqBuIIsCdanr
o6h44EzgSfA08O+xtQZr+tDzB/jGoxmI5ZZBIhuiEdjBrgMtg+FROK7ZEgnSHPVegd1SVdRXc1cf
NU+Tov2Yt0AELTxy4Kk2dc+MR6FaXuKxe/FcOy4fRZLX4GLLEsr2i7PPBNoFafXiYwsqgwY9sG4K
U1AYeKBVlV3ji1uAF4pxj/esO1pXsV5aAh2eSxINZWiXjgBzZe6v9s7a4JNVqn2DgIU4GeDG8ouF
DBCuCpD4frAeumU4Bpr7YO18Aje1xxpYXmtyZYnOh66Prdu2Y3OsZxO16wbM3xiQzU28eo/aSVmz
MLI+WPP7ZiagNL0WyqVYzWt14Gl7tCHNmqudnA0u1poxqNLDwMO6XlSdU2i3gKHadadoSZARkTVR
5uC4HtjZlwAFIQJkYa/nnRuOwAja321WhXV3tK90O3wP5kQrfLLmYb+fShx7234q1lkNpatszLSB
IdXNoaA0uVuwiIq2PuIONAWKbDaRsNS7S+vWL6k+LXsTDRoFTlOeyqJKKreOiq5XfKjCLnNUN1G/
zn2HpapPkXJF74MJxtNHyJ1uf03TBsLN4C/1eu3kZYiW8UFCG0eLTY1QZ2y0iUxtoCPVw1C7osOv
lED5wX2n9zk9FuAXKEGeX4FjoKgX50xcLtnVcmBznO2nGujfLd1UOiZZF+2pD1ZLbrP0w6RDU4Yu
idM8ZiTsYXX8wl2jUfubPmgcArWrmiHY/Ez7kvtjfcBuDJT4miWjuRvLZz1+bJyElcHinUQRp0vQ
db/m7L7Kgrk+6/hnnj2y4pKgm+LapYGA0JQdMiCH83MMKc488OIsbcN1heSU9Es4LsAC+tCxSUXQ
NDdQ/1dHnCO1NCaWW608QRSa09Pa7BfdLJJmEEm5yxPv14O7lwntqrCo6EG2N91ehmQswsKhCSTG
yOlTkPxyBRsMIu7pYCLTEWvw43L7haYU0q8DURxAuMhqCHD7Ber3iycw+TOvq6Ayw7dbPR4LUgZ5
DUQd8PK7d0U3s6tuNItPS+2pBd30ZQ8comt8PjZrWGKn9V1SXXRjLhJnqQG/ghNtJXqPhy6q9qJQ
01KG0HBECnoij+6wnVKeA6wYEnPQFYqbGZAn1KYeNPuqwk2oVwOHSEJ33Y/tBpYKSbDEa9j5FiWg
eQ4dAiw59MpsdMLjBnYPcGFpDy5F8bLssV6EalGhUk1ii/Htc9bWbciwQcc+b30FmOLTYtJEOPQl
KzfQEsqCCsDg5HlJXorEhvMVuqo2OZkN+mnMxGZQBtqma/MLgj4nwc5LOzRL8ck0GEKUGy0gaL6Q
mHp369qE9lKZdydSZ1GPZDIU3qElPHrppJZOtGWgGi+h0Ka1RztjC3J0vkY2ZJIdAt9IAq+5rsCC
LWHZb5BhnP3IYcEpFBQLwhEUPQ6GU8hgDEKCm70kSxdCo122FYtbtR+BuzwOmYi2BSLogoH29gIr
fKivgD3ZbHYDYuOeQFMG5yYCHLwGhSk934yz9vM8AyiH8Ajq25VpeDAU/ApE2AFEhljRrR50Fnkr
b1kNfZMeKKJiIIkZvVy1AExmA7YhKHRnNLneSCvUUufrreeJS7lCXrow/UeZF/7YDmqffmEjNPhA
J8S4h3qfX+JYC6mdQBeUgA4ZQCHXQ3FWFSE0TQCkxyUC9btU9X3jFyC8Ft1QczmOUMqAWG1+bDJ5
yLCEzFAd2g7HGHrKli3ZWui4Qt/Z9pW7KY3pKEHl4QJat51y+8pM5siGYZsdrVCtGgbhQiyFbrp0
k75n0QAxAqwvbEJnq30bTAfoKfPaTWqUxvXOk5qeZSV5EvzTgsZOuZM+31MgrMrMh3ZNPjWRg/mo
sC4DtrYB3oouyo0+ZZsIMWuhU2bx5SShsZk3EC1WngiwsqFbErl0hWrTrPcJRAYlqL5vAFR4WXu3
yzVVrDWBrOm5ZPODw/sQ3FXnqucDdNXLg/A2DakvWBg+Q7P3ILfqBov1Q8aHBLZIPOgKmBkxmF83
ZwHnWs/cIv3VWqzpgJ/rRbACCEKQGjGg3D7Pg3GH9jJAFbsBIc+dmHUhGzxoALmJTYf53IJawT2H
6iBpYHctNHpNLHRypXsoAUaVOznxjoXCLMe23BOLA6FLF1uAWgh+ICM05YUOluWD1S+B+sA6uM2j
Va6jVL6HTRig9jiHdGdVZvGHdaoWMI8Ff1aVNvvpdY//v6Dyf9hf9HUL08uGFODc/5zF/34f0u88
Pod3vlL4BDbvwsZD2Bn6ZVv5dxS++w5JYO4xFbAhxwVm+XcCn2DhYekKin/bMvobgQ+sv/SoB4w/
dOwF7JH5Z/h7u2nnFXlNOOUc9gwjF3HY1/4jeQ08jkHVBvy9M7byzCkjMdeQSpg4o8MYAPW/hV3l
LUB3ePmZpsANj4N4nztjdjZvy3m6ZuxA3P6KOM6WUG3ut35HvvA6Lyjr65V7W9BsUENuCzo1yLvM
duE8uJ++E/gfkfCubaz8uA5ptwrBMkDKIB70asuQaPtqzHtoInQLCnkKHW004g2I0SpN1oVcAavI
jhmA2nxKvfOpq1nY47UIl7F6KNDM42keVNW12ZHX8ggkP/HximUwrqKEkFF9hl08/alKBbh5iSA2
jDxwmTxJqR+cQuMANW64b9l8Xuf7WdGOAEgEP6HsFuvaU7J1MlWIurnUZuA+UNK+5w6lKkwFCUQA
M9ROpoy9uVGNnD/qcoAm9/SUU5z5vMo+sRHoCmGg7l+g1G7XsrvZ8u3SqzBgq8y5bPhM1ea1H1nL
xgfHm+/4gxSOeHR2J9GYQQc/y5jKgGWEBssS9sbrzzwGpLr4SEuo0mFLFQ7Oe9j+H3EIp5Yky84W
Ud7pnn5o8xK+XKCoMMAOZYKdtlQOYW1arHLP8WXJVOpCLTTKLSzZskDTx42l1nHb8BKC//5+FQ1Q
Ik2b+948Q4qoofsIcdpkEN7lWJWBgH0DWVrvwNdsOpqLuvSpye9hg5AOujqfFF7F44C0oi00g7q1
fGIO1JvewUxMrTCdc3fxcNgv030+wr4MuZU39IxMdQw5uIFdTfxknHb3XSe7pDK9SleeKtxtvb/K
DTYlFBn0LXYJia/DQJVo2PRiYOdLl3eXfDeTcrdlik0+BHIwZ2Na3o1ufVbuYeqS+UwsDgrocr8v
DjRtWdsqVDOm6o0WQWdgA8lcd9BQmaCPUHmtVh3Li1DifotSmmM1YlgCAybJqWYJ+zNw5c8TvU73
9pdySnfFO686FwVLnLK5yrGRPnUgiXndNPmwPSfAtQHAWKckyIDUhD4Mgi4FL3slG+GXqT6OBdvP
sOyxGnA9XwL5CNxp3aum6vTVuNbR6JRDCDzdBBmd9r+ICUFTSBQBb4Cco/n8/9j7ku3IcSzLL0Id
guC45WCzJDNJLpf7hifk7iJIECAIcP6t+oT+sb60qKzMiK6s7txV58mN3MLCBg4Y3ruTscyVZseF
VDtvXWsM5fbX5MovgrTdW//pc/7qxezKALUthQuoRJb1rupbjLbFafNQNZFIoqpAI0WlOq0g+EHs
t6jIhkE6h9ZtsmWKl6xtsRf7/RyvqWkmmwPi+axowc8dhBN+SC8R7nK20NMSR96D1cyCUCvDo7J5
JLunYqrEflnYpV2rb9SLHzoavFWWfilY/z1wH4kkaT3KTCj2GpjmYQnSkC3HCdKmlVfp4ENGw2vv
Qbtrl/SzDxRriXfhYN4K5f2mIRO0Wv2EoA21nL7ZejxUPX13XX21g/1S9o2T6KZXaVMcG6Uo5B5o
7lmDLw5xtQ2fvkzddJiGFdMgHqd0kND8BOFlKrKxMRgD8Q0CwsRUAVYunyae6B+EDG5zJboU28E+
dKtj3y6XnpIirbz27MQS2rXZBUPng9tg9tmuA7R1Sv0IobPr23Ts1JuR5DbN3zvjqqT12S4W9tSG
NJOqSAcGzL5hrpPOTh2mlLbPLW/24UoPEAuCUlAFPbYAsKFc8lOHryFg6feSYeJyN/pRyu9cT3tT
aJ7W7reqUIlTLlNOXbQZfq8OaxxeAxmo1DVFvgmqZvTfsqsPVnjfx0k/SRNk3G7whqn3RDDA8VOZ
WFH3kPvZ15mAlRvSeQ737QBMPMD6kwTLdFFQY2qsGLu20R8m4BfumhY3LPyY5kIk2J7SSSv0IZH3
4ZjpexgG8LTV59A0IrEtOGIRiDJXviGp47gPAfevpBgeWaX0ru1CdOHMfuucUCbdIIu85GuR11iF
2oWwcynG7mBsH2VofldPg46z6pnIKM7XlgDb33ZGWKrYsfEA5bZRIAAMVP1+BmG4ev18aqpWZiNx
TTIG/XzgLOzxsi5KS0EgDdTNuW178GfzNL6ELTaRcLHxRcTKJuXMsaeWwMKXNaejDJOqHcJcay0B
1i1OQqqGf3cn770n1Ly0YpiToMVCYsj6U9QLVlMj+Es1F8HeURM5rKHX3lwxkaTtCrYLbFkevYGe
ZN2Im0BTWVo9HyOnkbsQZ9NIzZ/UConvgi5p0RCAQiL+BbfsVUf0isnELqIAkuQv7CpLfpCdpjcd
DRvLLUVC1MhOpQGOTQrGvoZBeenMWp0Ys90+7L0LL0j/W1NETrJVJ688VmHmV0DrRhNXmRV6egIg
NiQiasX30tRNSla5PAyjZlnlqTgdy2rMS6WXJ1DIDHwtHR+aZmwOaCrA2gxRmNYirkHRFOK5FCVW
J035R+91oJdaZ3zWjbOepGN7YGeBzFZoz05V4T4OkTTPihqFmUpeobU7rlOxvi3F2qRr40SPs0ei
zJad3tvmSnzTX6uJeYnx/OBAg7p7CGT11I9tea2rKA0LSZ9DilV2nlaSF/XPNWqdW7V27rMD8XNs
6nwmvMi8Rtsnib4q7YBQ5BO6iJOJqmcXgHDOnGrKQkPNLdwqL60Knofy5jWrd1ar0BhXUfskV2lS
D43xaDzz5ugyI0t49HTnZbMX9UczcYPlu4aMI5QumP5bM1UZBzlsui9KT9VRglRJrGLYACob5eA+
d62ICuyuokhWCdQlHF/JBOzP6EcM1CgnjbysBXrftQ2xK44CGqXeNhD+Tm6qx0vPCcMzA6YgeiA1
RDyLaPFiFnXgK9S8sjaJbAj238egs5cAABIJxIEPDB8WynTxKgnx0gONoAypV5QdS/vNiYFg/Esf
+T9VH/kv2vpftPU/F23dDJE9xhSgER+uE1TfL06xqtf4eTbip0ND8biImHwJo+7VDdt+r0X0teyC
9gRCFH9k/Us1MJBMU1U/ly6K87UA3eTLoX6+PzdylkXNmoCNHJLK8+odq3oniwtwUjXTj1ClQXDd
rhfWrIdxib8Grd8fymKVD1EbPYWrvY1e/MNK4yadnL5p5WCLXANQBIVBS7Q63wIRwR9Q1sOji5LX
LFObRTwucn9x0aBW6qIDaPXCGRxTt0K+x+xOEvPeTuAcJgPkHqTm104MQ16PGs0Giw8DtGeBczGq
n3d0DHWmSU3Te3VEA4jasWF4Z+HW2J39+XHxmnQBmrdXhX0mUD9A0wZliuhD9oKKNwimau/RkEFa
kSrpjUfLqZfXir/WOm+lqHZ9KR/Dpp+vSzGKpBnaIuuWesrub1VKK+C1n27HS+xjz62V1d4JCTs6
rnrQPB7AJaNaq7xhBMO7Dwv3B+QiYCo0IFA7cJDIQj1EtZMsQqnr4pJ0pGK+QVuuwIYKu1saj7pJ
uEoAwyKUr6x6E+W8H1UtHwpFUTxKU6RFG9mfnVZhQuwyp8bj9ixGCsG2xHk5N1yMKCMWUAbjs9iJ
AIL/YXTlfiQBO45TBP61pOzReM4TbMeAh1Fo9nOLDmoxTxKj74EOjQTfxIS7tx6BZaPS6jAU7YLG
loV50EzgaGr6HkUuXqFc6DHrCDRDx8FOLqD6tfnZdv6ZEyhItn5VhpFN7Rivj/C/QAhXFRdblU/w
CtJXKiW+pd4NzFtPy1CCPFuuTRlfgQmP58Ir4L7qcGd7s7/f+mlRMhl9vWRRZ36qtdI7yQX4XEFl
VvUcpWRhqn0F4crqgeQYehfydo1z//0+MhQDcg7FufYnnvXNkFauRc2DSrgcyJSWEZxgpYGobHs6
CjybipXcaDxDXMcwvqJYjBkFd5LUhZ6zqvGh0VsKtFEGWkkJXWQd1sDi1ecCijBVa2BTaMLnpJDz
o7s28UWq7oetPHhqyKvxX31U4GnZQSofNE6Qs7KDWnUbrtaL/GOP6txnXpG2Tg/5PYlADA7RnEMH
0h+mBmQorBTAnrqZv0ymgvFgAS4l+fhGmIaFomvePemiGgRHXdXwwyhR9ed6gT+H0S58GKEA4WQF
Hcv6/uivY3ENt9ZgluoHUi4AWAvoZhlKZ6ewT3EAQ4UPOGC7X8dwbOtkbdBSdzF70y0PTxNtDiOK
9LQsXCgFyuh9aczB9j59XeJ2Smloknbyyb6Q/pjQwWGPoNYwNcNWJJI7RSJN7R3vS4Lkbn020IeU
fd+8BPITuovocp/k1PcvhklxqQGM+YgcuXZe/BVSyQMjenjhGvPfQHCXmhmig2Xi48O8zg5aspAn
sddrrA40OBKift2P3y+ovZHKz6V8b2f0PFUIbQ31hpeQx+QybHNHrljLuMKy1M6xl84Fx3H6JiUt
RetMZnLW8N4A4BQ0qeL1lYwTOZnWz1uXOQ81PEAV6evLHLyUXRaNjB3NEK0JNysDDISLKJ34o7Hz
ScxQ5Li+iZ+whEuo2Abv3BIIHv0yB0k+nrpiyMfQs4cpatBta/DA8NU5xfKz7z3nosscjUeU6kZE
j47Xgi+mS5gC0n/uO6fa+2vwEjiePMzbwhutmSQNPdpC/7hfe4yzr6AJGWxI0BgvukiKNaiubjeh
+YyzqFiirJnnaj/K5bGM6Se0uu3O2YaBN0h2cIhycHgQfnSRPERx1z40pNk7MBnd2LrmSrm7CPqw
3KWr2vvN2j8Ws3h1Wyph4oO/yWpd51Un93SwKiVlX+5XOs+4z+4KEYy48LqPr2ig0Ym0cFVWgBu2
ddvj7TmKONo1vy+zuSi9tIoHkzp14afgCotn1zpJU6zFmbm2z2pZHEUEr04/dfKH9o4Re2S8qC+x
A+X4omsLOAYrPOt8sOU1QLKu+YjkrJ/aBQL1poSxap6Wc6d7DvAXSljV+kD4tlUCukD9TYze2V9g
zsQOGF+a9bMxzLkIv3zvmn46oPeqz3ocQRQubZs6bQ8isBlVCi6lTadeFOiW2W+saCxcJUBjjFte
2OIceuCVN7dEz0nm631db/owN06z7rHJ6ExF1biv2NSn9xt6nzEEvqN6Es+OgXhpGetmz5z6C3OA
T5ZGnUuHqyvFPpTpbZL5Q3wpYw8KEAllGXBX77hW85MvLMbBONyUFTLtahemUIV9sAj8jHKiAIGJ
cD8VTp+wkdRHqcoJYAIzWST5kPtNAG8tr+xlGvyc9w7XAC8ZOt8K7rUuqsvsPhvlMGIfD+YlI7U6
ACMcU1YrUAJUfkTLLHLYarq8EpP+6oanwoFj1+tt/TJ9IGGD54MK+WvBfqO9HyVzTe1xCrxv4aTt
qcdGmsx8ORTAu7CwY4BXM8P6NYRmP5b6Q6wjfYg2VecIHwBAyWOzrUfuGvpJj97/9ytKhgm8QD8N
+b2kIPUw7csFIrk54hEGhW9P9xOJmobvMTmfaDDab7yfgafGrsmxM5XZ1LT0VJsKwAtIg3NHALxV
nsNfOox/DL9Wn+apVEeCK5k4oWkfe9J0u7rATkEYOc71GkGh0UCk2JggSGEXlUnhu5++kvNDp6Lp
oY2nZrdCYJOOgTccRAmDJyAyeJpD8USwVjwTbR4EoMbRsOliyq3DR3uf1sZxDxhGuD+V/VoIO7/G
x2Jbs0qPXjto73hUPPIQiwkAmafKDcPTUq7PTACm2oqX2Qu+oVEfzsD8WeZoPubttJgbloRjUbrD
lU+vpWbOGyCzABMdM8hvpiJpbL38ENOv1bRuVnXauaoALo4yJm9C12uSLqXTPvOFAX33oTBoHP29
hAW3IuMMT2sHZ2EAgNlKyMHumyhtu31NK/5QfbB4UI+rjVDqhKRJiNfJk3KAzsSDrtPCI2rXAIo/
xQyVQeQCSsda913PTlr42ux5Afw/oEuzo1XcZDBVqUdpINTo6MX31c8mDiEWCAUgJF5ESW9xLNu+
wUJd7UPe7BqI8RtjIbsxJkjhaWgzz/A3Y9xMkIe2ovrWE/0qQziCYe1wjs6iw0QLii+ZfClTqIFa
YO0Al6uWnxVcH4feDk/3wnOpY3sGgYJKYEWdF5DvtlePLTDl7D7MFS/jS7wVj8SrzZGUwFcjot/q
aAXpUhb9sRL1gcxL96NusK0jweoCjL/40mr5iAVOPpMWmmNGwmxhongH+A5Ev3EzNprgkdjpBg/y
VQLeP6/r/INPMTlWTgwVN23jJ6yqqDdKF1BtR/0z9l2TdKvkB+t7ADCjYEXl3Ie3WguAiW3wOLKv
Y2z6W9GKn+UEesbSGj65rcSgccm++B2+DLr16x1D7Yk6Qhk/7skEf7UvoDUapM5CENOp67AxDwv1
LOPpQnxf7uQwP9ERFEbRlV/vS3PfaXhKoWi9lAD+Eu3bEncy79zQPhBX+8CQIM8f5+rJ67z5Os9y
2ndELTCch4nLGu8BfMIIXLx2snqBlajTUINs6K72S+8tnuxLCVlVCVDzXNU+BMsi94apTO+lkoiR
MuDF5UO/87ax4n0H93aZLdRJjdZgmfhyFjHIkDXU+ipHcWoCJq+TAO/VQ++rOq/Zt94yX/tKo9D2
wbzIrvP30nUqbKR6D1j5Qa79TxGs4SZlghqhDfKQdNWjkmxK2wqKa6vO6PTYriEYl6OFpoINMOcV
50EYufM9oPs+LKZgAReSIEnKArBEuEI0vQWODjicPG7eDrbdTfAOgv9vofX3c2hKm44aOFGBaocg
undzlNfhVEIXu6yZW8izsZyhK7SfrF2hafHC58oz3bFT1ZJ5lT/u4Y6CmdwUZ5Da+VQN0Y4CFEx7
Zr9YAhU+lg/QoNtcI7TlGVjKAir5oNzfa3iQeA6E/3pYL0vQD0dT8zH1SZMHcIy/MfTL2Sx7iKb8
776FO73duAkj4Dt2x7A7jmiG9g0tm2OEYm+IyvkYSzE8eE7npf42CawYX0B+sSPtppvXLjfSxPrb
5KON32wdUxe6h6qu2hx7PT8MtdEJuqd7ict7ALLj8sj02KWQLmG6bHennerirFIMGxZ0ffLf092u
8yeyO6Q+DT14+DzmIq0j2hxpf5OPsZZx4IkxCnMK0cw80/lqQBv4QXXjweJn91q0ZPGTgK0wkxCt
JGrbkMetiLkfo7O1aS4x5X4GfwW3NjsFm3q7l88TaKl/CrnHHxJ//lbusWWs0E1g8Pc1H5dK/q9/
V//lm/4fRB+I0/MpvJIQeNwTpxB/8hfZh7MlqQQOksQQ5OZHDqJ0/tO3iWikewYPDg99uRv+I7oP
ioCrPw2iIL6n9sSAn5wIsX9/Un4ox6WdtxA//xdh+y/C9p+IsIWm6jfEFnzlMb3Scf6sY4+firX/
zRRqPCmP/FQVRKFRM36f4Kwda/F9gj44AFLhzJ/Y+SxwOoBD49pnthJh6iH1KI+JQNBKcFv6lmWT
X/b512Lm8oAtmGfjKvdlDUvb4vZtUkKh07fDt7GK5aF2/CVB/EZcx/BLuCqCyRB+IGvaK5XF+ASI
U6SNRCHgedCj15bUu3oFNe+yk2oWhv2zZGloxckreZWbafAgvOz95LmpJcSmNajyngTd3oSgxakh
O9rE5L3vEOlRuP5bR5d89ZGc4LEFVe6k2gfY/2GItUH9nQKTXIcJla8Fr0fGwb50rIW9h2Mbn+Hv
f647lOxdqVjuImclNzHQEgIBKdTIflKuy1e/Ezx1SjSOsdl1LWCopUGTNFo7Q7DpHYO+8ZD4whZI
YMycFmWANsxPKjktuaKkytd5ZHDrrDxZfMh5a9MWBy09/yGc4cqpiAsOdEKcVsqKvv7VRAtNEMQY
IZ0BcCIQtHqBl6GN+fplWmEho41zWv2g27l9dJt067xzw5psJsvwFBhQmA5lcBAYT15BtLqJ55G8
lKX/ta3WX0g5oz8R4Zi2U5t0tCm+V1qqNKKqexpMqS9171GQphgqYVQ88y6CdQW64YcWxeNXU2sE
xVDnyxqu/DrX4fv96djBGRUhP0xrECZLOwSvNhjq88z9NZEtgOxuQiFp7RrdvKD/VXVzcIKfOrrd
/4BbR60DXtltrkFdtE9xv7ZPrZCQgJoCOpRJwbs4RXklHXXo4D2AshqqY0SmQcLkUC+bQHk/Q40D
C97DCm102onFOywlBMeiJucqrocHpTwo7I2r8aH2baLTT/H/NfvbIiGnBnA+bZE5gPe8A50TsYXp
QFadhwusl7qEMpshsAjIhRmca7EF8URI5FFbNA9wpnWL6jG+PM0VIse2EJ9oi/OZkevDB7OD69TZ
4n4G2p+D0vLEzmGDWh/iM0N9UPLf3bgyeRyEbUpcZ6cgA3NrDQV1aTPviSwrNLat+2JHdexhDUCO
iD05tugTtbTyQZIFDbU9subkOfYrVQg5QZSRj0wjjmyjARlHDaSjB8B7r9JV814hB2nWIouD5tUi
H4ltQUnBFpnUzi4MLQ4y0rY4JRe5SvBbvcgtaGnYIpe0CC9inn8580uLLiFZt3CmEClNVHkpk/O1
8Jqfk6sB8xB4KPhjtcU7lRCxZVg4p2iBunKPaGWRzW4kc4GUp0gBmWdfui0wajhTD/FRYoIzVyJR
qt+ipXyI1z1kTfEtdKrd4qcg6UFak35ckUsVbgFVnRhhv/mxIrdKmGxe+WNP0Ucs43Ahng83XYVo
NeAhAFTRVEQDusuwuOCiyzTursiMTgdHHYO1GdBMlfD3jB9LpD6JFXkf2nQkKs46MiJya0Y7pKCl
ntwCNv8lIvlYxrcK0QS2h+hCQbO9iicfSV4qGKfdCheJ7ViOq+lncDSXO2Re4XT6oQMuavKmmFbY
ZjQUOnD8kljgqwVcrJCYAQseD4XnnpoZzwgOhVntQ46kY6TGjBZyTPrNH77N6/A5x3jjuP0pUrAV
kA9WeLUUE//9EeSgKRAo3LKoTgaozGDM1yETiVqH8+i58HAGYMG27+m2R7GI3230il2r+v1jkc+D
SIzupWVMJT34tJr+tsAklWzfLrcnIXPMEbz1cD+Urp8/SWPzIPCv1HEf+aZZwSvvb6/KFpFDEodQ
rVkXYl26f+f9lMU0wTJVX3jVA1mjb/dDWkn4H6cOTBGGkuW0ff5/fhGP2FWszwuSojr415/Ugw//
da+/3c/w/m33zx50Po3k5/0i36+mNyiYkokHYzey/CAn7SN0xsgdmUqO3mY9GYS4RU34Gn0xvMT+
tkzHmo43kJsvcpxegj4kYAPL57LqpqOFuZmt/G17opiTgZWv20NbV0g44m/e/AFc4rw93J4aBdjb
us+1avbb42os34Q736A/PjRoD/tu+NPnbx+G0FpEdsXnv/2uEo4gI79R3nyGW6ycLUrYHcBqAF3A
RgqzheCVm9bKPwV1mAWlh9oDaALOPB1WIvPRU4if6GmmXCfaRcHyNMH1PklVpTVFkhrBnerZ+rBa
/abX9rrCVbtnEvuQu4gXXiDIzfGww0b1Kea4fU2N6bD62aKin6H6WPqiTarFPmmPYtA6nKYdjCHO
HLFcjVgUdFu3QJ0HN4n9NgmxZiYEO9mVlmxNrNO/B3LSbwZXL5dMpbrsaoTTFb+WyHRJA7N5KhpM
6GAApFZUSz5W7raYOSYxi7CJkLDUVBUuRkw4VHBVxXfCH1qE3y1vvR4XNMPwFYed9PbKXFzNTrQb
Ycy2CNYYEFU/MUjaW/WAnS6AxGze1W6Rsh745dK0DZAkuitLtPljAXBFhcBf5SbjnqPwBZLlo5Ly
5Am8q0eOI3wSpDyOXZcXMCFTByY7+t4P9FxBZL75kv7ivtEVdoKGJZt91BVevr1zs8FMNZTlATyX
cgZoRXcvm6G5nwIoJHk+3x00yAwEjeiswa7r5QMI+NzCplHnA966vdqB4ahexbU2vztTebklmHib
fnZnuxwICMIRvRzl1HmzN26e1832tb0N28w6Iq1nOgkYxxogPhqyLfil7j5JWEc2b89mvdy8kz2P
Dxgd4HSG1GqwFdhZu4YffQu7IR4jN+Yo7HLksCoJgVVAFeAQigNloM+7etc0uVd3x1qw3SYBnWZ+
XE2xI0V15LY/1hWHObo82v7DhbhrbWEHg/PQtXTfmmn7hAtHWCJ0vxsWe+oieugigrkyYckfIbjj
x+3fsfT3BhmdIkIuUZ93sM5R1z8sYC27he2YPcAXmXPTQBgdYj+CK1vFSImEhVzHqege4YA9taY6
bNUD6+BhlhIW7pzoCEYams9Rdeotg20XhjOkWJq6T2rAhz6uGvJC9wTO+nZ4bMNqCzbA6gbHrY90
z8A7jLCwRyOFSUsgbKI5KePs3Apw/Ay/01inHezVvHV23CMwEFSnubag4sqHYBqgyvSO8LEXfLvX
ME+r4NDCLLTUAmiwPEGVutv+m0MjvH30iFXYpU2CtiWrq7el4yeAX3vgEgj13Iz33p7oGE6gK4ga
cIp9as3Hstan7fK5c7ErhvIIyxRIunnnNVld8GM1FDtvrk9DQA+gXY7bFdhOhfS4MmtmFDKB3DOH
1Xit9el+4nAaTnCmjUuTyUIjfKw7tXDZBoV7JtA5TwD7i5Jk8GeAREXG0wS3hIPYlwYDcYEboSJn
1Mb31wegVbf39nO070XOEGwwIWx0u64gES9qevCRY8B1e97uwl+uzXbpSrBa4DBPg5ogScCY5Uv6
2Y6fDiz/C5322/Fvd3T7f0EZ3h8r9GNAMMG1/WqJzmSE4T2YI5aYnbJsv5FHBmsqDLGFDfeSFijn
6vtju5aH0hcnEB4I67uCBc23UR478EIMAkB5dyJ+BaNFfRymdaeDl60IjdAhzq09bf+Cxdi5CygV
kIGVrdGwiH192z6/XEqEtum9y8URaZEnKGUOYWROTPfIMRrzhiSY/Hu9jhcZxLlgHpYSvGQeztuJ
+u6WQAUPMsaOns594MIELk8a095IlK+46kVcQnRxhgcxv98kWEI0fOrloAFrDvt19BI7wPTR/FAG
cY+dPXnU2/OZnhzm7YEknxsH5W5dgS6fMLXJocbBY0j0MHV3uLhl6R4KVN4hfBlIKD5uI9HHPjo5
PegQdoAtEOC6OEH4M8G+PXbD/Vb/ZcxrrEeFEzz94yjlIX/O/5gld8+H+2vQ3N8NoENe2F9f9fCy
e/3zx2xZ0v/5iv8xCXX4VQJgy38f57wOCrjIL/Wb/RPW+fsb/4p1htBzxQFCAl3YyLYA8L9m1DEn
CPCjIU6I30j4g8XN+TfmBl6InxahkQO6AZat/8A6o39zGCZtjI9CzDAy7v6hPGlvQzL/lFEHjxsS
kLfvQZjen+DynvqVC/kbItHc9QX5QG8h13o3O+E1ggVJw5q0H6uwS4vvS7gAdYngRnL1u/LMO0fH
kLSLPyd1ry7cqT6RvhunTVt9IuiX9sg0YsXsps7CD7SuoQGI4cG0yOJVjN5Y08a7iQ1qPw1wBgfa
RV5iuKdFrBIuEGlWBuS3sn6ZDUM+5HhoCnnxJDyq8N7dhLCfg1e963gZ0542Hy6QIhrL5fQ3d/S/
Ms+5/+fliYA5RwCEYfkE/vxHNoHzVc1dIcVubeezVw07jbY0dTUShYBGoR2dYfIvtYHvDADWPgp3
oOXA0S1t/t8fiQsj5J9vVEQdoNxBhGAHxAn+8UiClVZGIxFqp8riFfajz9np3jV7AsgFkbfuXRC6
wWNTyv1a998kygBYrPCHV2NmI3EhcYfEmwWRu463N2tf438vSQUV1y5owkc5o8pEae2G7vB/o2T+
izG2gfL4hQKk5DMXqYp/oGTAKkPpXsEdB44lNSUyQ+Egg+cOWiMsxSgo/Vvk1h/bqFBlf3bcKVkx
tHBjTu3YI9wseIRX+wMhdzhGkD426XTw6rLyA+nzH2ibbjUtgWco97s7r78zNH83xNCLMUP/dOUR
lufjJ4A8gGcxJusfD38hNHBaZMruQAXdDMt62TwRTeA5CeQ3NW4FuEEOFkrilFP3NrYdLDJUXiwf
bUbDFaZAdH6vXkvB6qHsQTgCNJPIGx2r6dlKBCcEmFVQawCydJBxzAf6CqNktio801nzDtWMTv2u
vqEIIxp0n0TmJGgrsrWmzUfjjF/Qj7tHZsFKkladF4s03Wm2qFaRPy1CyFkgYRikV6X+iPkl5qFO
TLAlsqz8o5vblJL1CSYxnpbhqHdWwNUKbjcbhhhRkQveEsE6OU834gA4mY09VIU9r2Z4d6z36Pf9
u3T8G5xdZBivY8c/YdN5xTb+WYU9omfkYTH9j1EjT8vfDxVlEJ9lSOoOZoR6D8SzCSaZgsqoeA2p
822g1XkLgo/mEXGLTfBoXe8W+PVH7NgWhatMexS/dP7lquaMqjoZYSoklVp3DWqErFbuV6QeHny3
vQRcvvooXT1nRAwB7lnDMIawupocDKEjPnxZ/lCF/K1r/Nu8hkdHfPXE+rU38WspkcG4yBzWu4AF
OqXVAFlQ4KFLQi9b8Msj9DVxoVIoGw9h1181rz5mH2fzv9k7k+64mSTL/iLUweQYNr2IeSApUqQk
ShscURLhmOfx19e1UCs788uqrNOrXnQuMsmPIiMQDoe7udmz+xKL1kkrrc8KBOw2s8oUwSnnbVXk
v5ZQ/YpUdnCz+mGhd9IM/QdXW+MWaGm5wQ+g21CZfrPG+F0DPBkQULVNeSw6npRw+El26TFJ625H
x9bMh95UNniWOAIGFKvp0fP8rwgcF5IJqEVUt5WVAsUiGDX4lF4WPcRVsWnjIKEy274W9afMbB8y
tM305VlPcIYyokj1EHho89Zo3uZh9GuKoXXknvU0QKYBZAnROvEe1OKdPVW/jqb/zTQonVteOW1M
BQw9QBDq6NttXemLHX+uEz+Z0Sdtunh6dNS3qlVPdE2/29lgc5JN3wFQ/Wo6JldkJO9ZDrucbHK2
RC8o0xi9Nf9Ep+wx8tz7pjtnyIToUou3acc6gZCTtxs/o98JY+Cbk5nfuQYX1rEvVMha+re4n8Zt
GnLriwIE6uJHaNrS5SlNUx7PjDEPFvdXBXyj1cD9EFZoQNh5Gh47ZlqNhhH9zkXOo7rwEFeb0Idi
QvNvxmP4S+ARM93TsR0dZ7o4qUwcYnAQghGeKnVnzu7BUa9GF+2Wgu0U+amGxI1wIxzTSw3aw4PB
jzjlSup9P+jq4JhPGfSPnqMHue5T7S430kZFGqGD2yCM4iUfD8gcDyMAd3U2veysP2a1fTCwYGhd
h/7j4AjLbW+REvNnjsYcwaD4XwtSPsBQNoq+Zp6kt8HJzjEadHmF2R/2fQVurIW1x2eA2jHPKNO5
wqAkFl5BN1Ebr/CK8Phv+gbP8wK+tgwLVCXum+ul6DU8emLVq2n62aayUMjZsf0YIgJm73rW+mfZ
Dc+CM7GSu9nNUVZyfAWUIfYSocrpcgvh6/8cwCcJzEo4RAKbEkZSPb4kQbIXPpaQVNDUH20SGcJO
o8fguMyQLHYCLZogYGlvPrVhdBTmksCNBIvSg4RB6LFbUMNxVo8L/3iCokV7Xs35FxAHYA45+Y+k
FeS877jBseLdPLTiXl3SsQgoBgqFvG6ZeKd06LaK7T4cIbkGS7MzVLWPg/SUkb+zkvjzYiqATMGp
Ss2jB8mnbvRRN/5pTdd5VxbtkaVw5wVv7qJOAAaPPryPkJATKJIkK7IGMAs/NjLwNn3I+XxFb/f7
M6GnpOD1FJO71cjlU9fdlS5Pz1Ju3a47yu2MY5AWGGdo0vQ2V5CCGZI56k0WSD7YU0F9lCme50yZ
6kcYDLs68E5T6B5Uyzlujg++kItCUj2akYnK8xz0wHk4xDPKS5Sd8whtRdHOKb2aGDws+g06x7qd
lPpBfpQ0GKDLgUaJrjD29Pe9pwFCtRHhIuLy145GzB3mOlTXDB0eSmb+Jtc08zpR9aJrNZwaamAI
XWmtiOP3fnKfgrF4aI9WtpzcUAPx6QFBld+XNXgJou5VQsQuRJ03Qk/xPi/10O1yC7UaMg9yHu4T
zfsszkPyTmLkNV/c67+O0f5JNYDuxPKRSJiBa6NS+EucYxhVRDwVJZCpzLPDFuDm2dtasur5NWt7
M3jXVnf/Y3Rl/lNoeOM7EBVaAJt81//L+5at661UIEHz2MvHf/Md/s13+Dff4f8R38Eg9dKQgplI
P2bsOujlLhMpmplUTeA8KxI3HQkcgv8T5OCTR2LHIsHD4fwckPAxSPxoEkBQG44DCaGMxFCWHWOD
NBHpooq0UUH6yCKNBIsdUxfrAhmf3iSIBaSbovzHrVmYJFRNMkqTlGokOUWBlY6tq0PSauyvBiks
m1RWR0qrEQ2jLkhZAoch5WWT+upIgYGDWEmIBSTGBhJkOYky20bETuIMyQVEwk1IOo0u80NAei3m
V8jnXhzSbiHpN00aricdlz3RSX9MSdF5pOocUnY+qTuOWFCzuot8FV+XxnseSfR5JPxSjrcpCcCW
RGBEQhA5PxnUDiz3Y066UJM27EkfGqQU5fVpG7t9Pwt3b70MJB0rko8mSUiXZGRJUrImObmSoyRV
WRFKyMD7DK5BKlO+j4kb5INaQjcd31Emk/uUfxzJhdI4QpbWhxE3HOCJnWvJH5M7TciheuRSq+k+
ILOKtuRE+81e7jXYwIH8a00e1icfK6OOUppzr3FtyNfKsEfkbxvyuAb5XIe8rkF+dybPG0Obld+X
v63JA5fkgyfywqDgLr4Q6UiUm+SN6bNHSnPtyCY7K34xwZHjwiWRRiByziO550knl6QMDw7FAjfe
+TnFAYeUqTZONvl633aOTZpczOB7SPeWV80ESY9piu5Uco3meMHqjoy+QWuavmTJZ02O3CFXPknl
UhiVkkNnLFZy6jJ5/ozNn0lvkIMnWvLJyMvQSdPdQqbeJWOfkLlPyOC3ZPIDMvoTmX2orruKTL+8
tHyUkArARCVAxtWnMiAfPKRSUHN0hhwr7yh3gbwanFhovGRhWuoMMgJySxfqDw51iLgJjuIi5mcn
Xz6bCRMY2ELppRfshpYh2JbERjHuB7P2TyYlEAKUC41JgBJxCLMPDadt3SAG4Z/6kseX1At+ZzJ8
EXUUbJ7O8jWkvtJSZ2kZNBm8LLUPeefs6XW4cwnSByKviVDJcL1zROuYGX0fUuoXDsWosD3HBrIb
pvlMtaek6pNR/VFUgYp8r6kJ2dSGSmpELbWizHwP62SbU0JyKSVpSkpUZgls9O37XkpOmo4/6Snz
mqtB32BJeFcO3P8aXmRjUXy5T+H3jwrqKrRBOUBYUPuHhFOUl4J3sa9/Ti9FJ/ZrRIsrghD/pxxw
2riELQM3dAavi7winWGcliYFA1Lq1NT4pBKqZgxcwydOakJwXx1AJQ3HpTURBqlDgTlAP/oPmtJn
LQVbzhzVNF9qrtLpcWWYnf3kAl0eE/oEKYPju6IpczWmeY27lxmliYAIV2MheCY0n2fsYSSaRUJy
gxzalXlUGowOvyEhazzkF3uFjwgzsuvGgza3MCyOUWBvhpgfm/beTmmYSJqO1lQ4Vao7+nH17mrj
bmkIqa0Yawlzhf6hvO+l5exb7O42JWeDJJqrTdAMT5WQCnGP2TsUVzlA0j1x8Jb+XJb7qKBAiLxa
3l4V68UAC7HghSfv3YZAYNX3nFPTkjlXKZgW8ABNVwDSzj7wy0tLQbqGfrNO+bYPPAqBBTefIyBm
fxT29zMPd0n8joo/sPODxtsmWmc6geiXlfg9XA4UAllY6DhmHps2d4/RTjgaNMF6VBWTgearwF0g
3FD/lJIZfOEJGp4Y26WUOA0WsgnuGb2IHMPPOaeyJIGClhwd/rqdKJAE0ME5wurJO8vhMIAeFRbX
tLtTCbhFgzYl/2aAJw52lLPx08DUzQI1IlROOXAl/o5M6gO2h9t++bE2434FcOuoe+3oo0dttQal
K18xLjjLUbb3udh5OLDTULzeN/lyqSJmJNQrOZ94Icdv+NvwfS4WTSopJx2PxwAphTfQ9KweB/6V
LDdnOAYbwG48Q/vhUIiGcIPE+LCwGskoiDlfyLWI6Z6CqdsDkKz0KQKQuXJkFH8+GaiSYvFUe3cE
+x8KaLKD9o4TQiCDqndXeLuKonjH7Y4GMLk+tWcK5EZsI3jcDH78cYKKHOdsAKybYtg3gh0fouDc
2oCmxYux0pc+3caus7XzN81dScFOywV4wjjvll2NLKomRvAZGDn7k4I5WBreN1CzVMUHBwL54Dz7
iEZoygaoo48Oh+eCw3NPzgTPs6Pn/Jhw+6oUmQCyCCaqsIgHQx5rOYXyqqfK/X1Qle9plr2Mobmd
2qcUJ8l4ADrsornymdxdfqbj4iLvFBs/I2aXwzl8Vcflp0Z7go0c5W0UncV66m1OoNyEGNKjTbkz
COlE557w55MU16eXIcTssuOZl9vF/e8ZFDE5TEltLADOFDvkwF4tPohymyaK+DKrzER0RflO0Rzs
6OYaO1yVbX4B5nfKcgfY7nO/ABZHPGDQslTy6LmBuV+Nr3KHMujUptdeLT/ajzystoIGb4MaW61j
VNvXubsRiDftFGznqbpM5F7rudhFmD1Gy0tYqI3MoZSWsBkutIy/DEc+R1QOq4vMPUXUkQG2TFN4
cCisJsRMJT2hXPttjjMy4g9JB9tVvg4wMX97RyKumEeQZM9yzUGAJRytSJoMh7hZtuBEfeluByA6
IJRwkTnMaFNrk+QMvy8ff4aL08O3keESG0m5OykPdkGB5nYTga+vZGawljilmHtmkm3CEUuSGAH/
65r5KimHhWY6HAyjlIiT1MHtvooKIl22Nkgl+RQKuKZ4TxI37uPMu7MGsJkC2kScixfIXjOR5f7L
Q2bAPFskFH2bWlo4GbJMqJ3s+BnS2Lr7Is/GnyWAYgKThz9qoLAC3W1t+1oRBMgzg/mcJqYK4guG
QlTnyHswjtBxZUGTVaeiBRK0dQBlSQw9I9ji8uYVwZXv1dfZ2lagvjDijJV/aM3iunLZ8jxleAvI
8xcCy08ggkImOqYoRyhw7UPSEeF4GNviXu5nUmM8Mm+0hQGnKFow6ZOBANB49F3002wemuoR8uJ7
mSmjS7qLDqK6aE5wy2RR1SxnqL1ua6QTTqeIzSPwiotf+YyreZnvQvpvG7ZOn5tSOekxYKFP/HgX
YelQWNaxqflKv7CjnW2WvN+mmc9GSAgr0+5v06p172jdYrUgSdXhfTL8zLWFdyiQ4Ibwh2zcEHF2
MXA9yJgWQIwXa6dSrhhTEFrwrvMY3maRDqbbuMinpF33hMjYzpLtNN3WNZkQiP8uLZksWHfnzOLS
CTIKu6PZk80UmdIfJ1f5WrJxW5K/J/PqA5JPg8vctntZceVmyNMQ0oqtkBnKaoZF7GGFAO54J7MB
9qwgubskZ2G1R8zokYaODpqVn8UHjzKJfBw6SbE0Yna3wkgb9mGJOWF9ln1V0qhuZl5rqLGyHJnw
abH+wdix3chAuWN8lK9BuUC49B5k02lJY/petl+nuw7ebpGX15AWLMfmAMB+C4LrIM9VkXxr4Ux0
8XxqwP/LmqiYdrI/ytIv01zcX0myujX89GY9oAxj/lQxEnUw5sYeEw7krd7tz+VlasjQQatOdj5i
JvY5X4qLYQRHCbfke1mh57A5Rj0bC/gSevk2Q8ADzTU703RpsSWQRSBmEgyRebWbs0rjg0xC4FYH
H7+svuQ5ScjjETBW5XySJHZZUZmzkZdxMhLSMdutPILySrIde1V+Nl/pRP84tKg9ZkSuWT3/jD36
5PX47CbeDwQLV8PCcWqxj0Y+5NtuXmgmRxuKWYCVBw8FWfQg+7ZGqI7tSr2MTbtrlvZTpBHtrk5/
6pbmYPRvrgGIPwWuacA0R+93ZyfZPZJRzG40LXnGS5C2095xXVh++SValHuZXNxkk3S4BHhDzS09
AnZdlZs4Tz74CgZ9bs57lRCY2TD8LQjACIwogN028sPYZecGNGNQegDgyOFLccAD+I+jBmpncF2U
rnBuYiVugAS4+Cr4imJcGZ7D2bzXmTrRgFiUAPIs/yyhhqyEcb1cJAjrWZRgDDbdvlqW+wr4tGz2
Ld3KCSD8mQ8iArYBuRuTNDVYvfEyLgwCJWFm47Cih+Fbu1TolYhx4VPTJHw3G7sqj/cZcebEIpCB
7l/lOG1OqOnivSxpQwrPIHryEOwN7B++AnLjsdI1cI+BmAr5OjCsq5h1iJUH2BNkQGAc8XRtzCdJ
4oujh5gkpKzcloHZDwGheHiIhbPj7kmH7wwt2HlcLtqKG1GcZejkf3JRsnnLOHfxNq6WWxDqLYRm
XJdvZZe4B1eatFt5QmaeFJL++2JM7gDcbpe13og/cidaJvZKWYpkm5XFdSjvyqDehUzQekjQdyos
TGQjQ/Y2EvSYeJGNE1YHrBYWIirUh7K4YHl0lFW+gv8sb5nI1XlHhBmkwCnSIuNhK5Ob54jHDPvC
PH02IEvL48medZa1Q/YwWLvnGhK1D5Fa1hVm+DWHVF0O3nmFXN3a4ymEpRMBE4VrXbLwJnCuZSrc
IgX416pmxydGgootn66Hko2r685mVQKAccIN4X6AVDBC1b6tSlC2jfluFej2EkzfErPAINgfX6es
P+nc/Fxb5Ue8duh1hixOJTNQtGb2lAJUS3S5cZttS5V0LpZXHav7qcBfFfrchrPRp4ItIknzL4AD
SVxUecNjB3OVPuOTh/KhI2LonQY3q4h0isU6qGsstSvL34dxdlU07ZKgqXfayHaRBbScu3rQVPNi
CHu0p3qwzZkHNS/4y1Xujyi+jzitDhFHZjYECWxkusS4Obt7d4c+YNMdJeypQ2IN2d6gq8sWc1tH
uZUS4kgwKWuUhDdySCGt5OcYaHBCFvsAOdfKGVM4+fVAMS+mZMPyJX8ij98t5ub+9jDh3eFDjRUT
84LK7DaFGw8PkRIVfijGi4YqH0CXV1DmHQ4LDkF5TYQqJZMSGr0zUGRG4K+g1Jv91x5mvUJRbPvf
jQ5UyCWEao+78fy8CujegHjvQ76fBIFfCwtfjpp5Ch7fgJOv4OWPAs5vZjCCXtfg8yhYfSPxH0eO
JCO8/UXq64kg+KNhTbZOWQcAJ6aZI0M1HIZyHxtfYqkysz/FJDgMYn01gULJ4GFxrDcK/6A5RJtj
/SbRjgyqHHvkOBbEJ8U+LKGTRFiYNc20jxk8Hh77/4rXgNwG4eQXaH1DuJA4EoBJuT1UKQHrn5js
tp8ys+WriIfwN5CIwuVU6awe3dLBSfaeoC+vdLkfrKnY++OnHucEOQ3Lj2SnY7O84s50HDCZz6QE
DxialaqoNmrsjwV3XU4p4VBgHLtcWBZPsgcWODfoXcU9kXeHenVgDGkdFhQmCyf3UB5w+dgSmf/t
WExOrgYzkDL7ZFgk4Alwk5Dft3GXkN+TE4mcOiTiHHChaHBswvOKMmQNvEmWut/vQDoBi2QZwSYN
T4413WaLHOPkSBpzjblvXXzlsKZBWR5dojlrxKauNLDUHlsq2rY+d479xKZs78LeURvVcueHO1Qy
9xYZtcrqvy2YN9FX0S1YpFsfRilCN0awn8fhJ6nU3dCXHcjk6nXO0TE5W9QCL4ZTwaIYORooaN2+
xYaV3WWl9yNdGtp7yBux3q/bbizMXbOm2Gxh/Jw+F/m8npDnWnuvHi6gjmd8fqeHtn6wgS3smhJ5
GT0wOO+a51E5p87t3zEee/PS9VtjxN/D+qhKxp1PL+kImWqyiv+5JxJG1vhbDtOLPJuyacp5WG6R
TCjlfPJ0TC89UqN4uT39JqJuORjISrDo5VBs5Q8lhpRjgyyzErcEXXtl/uKytJOAT44zhfFj4eS9
sKtJ6T1pqNIycMNukg6TgDMc2zR0OlaXEPvWTv+Ut5BtiPPSUWL623JPCCZ/Oqw12RFgNxPtfi23
W1WXW+DEBdS4ULlcGk8LSs/k4D7fpjOnLhEQQMpnI6H2SwaHouvJBDzi5VvX/izxWIL755R1SMDI
5bT+uvG7gf2tO6mWG2PeNHU6wmJqQNFfsh5EPfZ9a6QhS1sslQiDEvyNF+u7du0OFzc0F0uD1qah
9a1vuM3WAlhUN5BFLUCobCZHd6iCHQtQtXH88hO36a0mMXz708Cq7a1bIsvIjfrOXPVd5NWHNkz3
HVmYpcvewdHdMRNfsyY+4B9I7xAJSseeL3anP3mW990z6k9kMzual4KXOpjgvLF/W7kfbr2YxkfX
76q9hrp2xQOR7q2RTkpyGlbg1ZyqFG5YrnmAMF6MSF0WRE/7wgD/vYpWpB9sXjfSn/Ak6DYFJpwb
EevmGaeHdDl5Trg1/DTcTZV1HkaQetwIcxd969gaycxhQYTLExEeVvXKsr4abOSEuxmcsopxqz0d
YjEf3+l43lmFd1TIW6ZQvZi5rvYFvgXb/JuvIRTcqsJFR4E6sjgPNUjHTaSQds9xwn01HapBjoN8
Z3LPp7ZK3my3rk5p2/VbH0fYTTKF17hGmmmhBMoieEZG1WnydZvYzT/hYDZ9iM35G/13bFmrD8Qo
KGlAKv3XdiK0ikOKZEn2oWtacz9Hg72H6LtxlHttUhQlEbR1Tbfd9svQqM8zfCkR3QEvzjjNoGqq
lsLa2P5Pv8l2bdG+rqHA6jBK0p0bU93AvD4dEWe2Tb2NDGksIpE8xrR4uAWxApTg19bXb3bZYubm
zx/HoTmba17DIA+eADjskZiXx7gvTlHu0huKKGCbGNWrivnrm56rjd4dBezMZHyGFAp+XTCUrO6U
QzIjwy3Ge5xzBHWpN4fbGRguVMH2Pl8i8w497i9lAAes2WYw9k5w7WKEp2L6Zc0dbGxIwVPH/xW0
YNEcuYKNzjATpWXhjgIfjBNYlUwuSiJx0Q0k2mncdeBeHf2qLQ/h5H6Y4+5HucbWQ+DM/Qk+s95k
Y5g81hPei4PjQJh3MHOEauPfBxMh2Dx9WKnn7JZcT7s8mSdoduFr3NPV2zlOv4ur9C2LAvpksJoc
ZpR5A32N1JziaxAn3X5IUqZWgEQjYikdbG+Pi8qDpxt7a6Q8uS0uqlOot+AVSjRarAIdKje5CQkA
wM0wwiHXGAQFAex7JjKC4Y8znz7yUff6LAuW5TwpOo429aoeSGy9VYhNVfvic6apsvjtJtXiBPzC
U6EBQH7uQwy4wkjdpS1Q+cY5jenOLJz5OYRlf7brnr61HHgSC/evqNBfZmeIPjrUhTqvcT5YEwXU
VS9Pft/eO24+nPsUxrYKDPvrsO688T1Vkf4ViYw1qp8qxConuOfhFpvANmJRmEb9lqonqGdnbDDf
ZCWhG+Hl9gltfwCazahUPG5li5RyMQc0ggOMwfW1aRuWCcfch1l1l3Nmo/0jfPF1/+r44x2ZL/8Q
Osa+GwZ1DdIF6SLVGzd7CKwQUj4eqe0IHodJ4Ceg4hHdwP3RjbRIzRu3M1C80YymrKHZBH3xmJuo
FlUQ0MeUPENLDYGPIXk60RDq0C3PcpK1ybsh6G4KtTTlTs+Vbs75pAmRS0Smsc+lT2s2b425+k6Z
ZYY4U36z43G+OONd5JrxHXWrvYqbjiRm/8Bh4UPb1lcr9j7Aw6zJOVbTbqze6EwIsQJC76eN5C1M
0vdgtTCbtBuMNklx8Mw780sL3Wk/V0nNFlh8MWJ9f5NAs8I+zPCaTlmLPaDLAtIkDGxSss5jcz6Z
8XfWtxRVOII7dgHqpGRJM+CpG5pz36EUvhocz7NFxTucdnJqeKxsXUc3cmW/rw0zdppZIBs/vcdK
5dEoRCZeouoU5aVTkEVg4tOulJBHVeN25GhRGu0vK+hf/exjP8w1MFKsW3yDcuZagRKUPWh14Opb
Ga9ujs2P0EjaTeyZn9pxbn8r0b14AJaXPuOyRr+iT1UTEGY59S92Y+2iUXSY0RQecG9ln4Q0s+0d
Vh3TJg800EeHCA4pZjocIhcVopPzbhMJy40N+4v+VEy8G/VQO1xsnUdcA6fKucC9yeVQATsUc6PH
tHS+3jbVDsvlxHdfBtqpQ04bltkCgPRh4SXJO9VoqEQ9YraKMntPZ0iqcVZixDM0+UnvrsT8/RsN
wsl2VogAgc9+XnIWkpCZ3UQxqxppLz9/m4Hg7tbFwj6DukhnKtD5eNhecpq+jTE6VQMn+8iHQlYi
80szuAhWaxm44apnw6zXw1IuPfLGAqIrjZZxvetyHBfKJuGBTN58BAX4KEePDarqKAMreAtRVOS/
hMrDSpexULPiRL6xCyyttdtBHuUHFp2TN5iUAcwLLXBAQxVaZX3wFLL1Ll3bB+trkwB/iNlGSIj0
0urbYeYwlM5ZB1W3La153KGs8/cowU952sUPdjEv22J4j/N0PioiiK1aVQGV6ustVJnQULt5Y+5A
vr3xtBkQKPTavY7I3YApMp85O85Bve+4UzOByyYxWT6HhIqqX8I85RnwW34vqpn3lTf2FP2prQGk
rxosVpLwpQN6uuGc9pq3z47/5Ofdq8vOf1PMGh3zWY1A/bs83SFYxTVztQ02TVavvEYAmwTV6xLi
skW9+ZRZrNRxx/xaTXiC/I4abH8Tj78F0Q1Pimh6V3O6N7TDoz3nn6wZIXTPuh9X5sXMpp+IDDAy
QI6tGn4a0vndZvj4JDNlxZWKKUxaWpT6xzZuPqHjr7ZVkCJ3Q3QrcuZc5d8HXWJ5pL/jdH8oDUYw
GI2Xgq6RlWwYaFc+703zbXXJY49xYO5gRiNLXVCl73jf5hTWj6n9NSntZ5X3O9uL327DsXZUJWpG
DAH93KOQDy37cVxYrlmhC1SSa/bRmiKCvi55ibsv3dSdwT1cyhA7kYR8NriQtfG/kOlE6pyv28px
gcKystNPsEb+hzkytrncMzfQ95kd7+w+/lTb+n2ZWJmnSh4Xl/i2WuvvtMF8LJvire2MfWvTU+E5
3GfZW/IVNLA1fslSVjdZZRLotV3gPg34DmD8sl7Dgnvj55/roqbEFe1zUXgnSf3aKvepH3zE/b37
FMZs1lacvRMQZSSe4+l9qY27LOZl21I9hDKnblE4rlO6TeQeMhN5I2bzW2TgttnDpfRrZKRj9znO
630TRgSZM8xX4ioUFx8Hq6fLGl/IrsQdNLHfbqu5n6fvym5/QNPav3qhh2Gjh8awLeDI9d2rqcZT
WwTYQdOCU8jluFn1jNT8MUW1PRmEddKcYCA6SjO8R1gangw3rlkAFQDN+WuGQZKZyZDGdFrSysq0
JbvJarL3/amUrAunRhh8fejkxzTB1DNY+2te4JeAQ45wPV4gCoJDnKcvbevc5RqzlnliEa7Vig+L
v7kp/m8a9ZorcfAGMk3CSC0y0AjzyXb9UDjBnc7wJq3CLcTmexNNU2lkpnhx3N32lltMvmCBN6ri
bi7Rt2ucf3aFU7HTI17VYfuQ2l55l2EZU7H4Zk8BXr1o5HlQZLScMniZS6T+gEm3hWUSrK/6UlfU
huIx8jeQRT7M3QKLwhuyLQOHG5O9sLwidM9MwMxV71wnG4O/DuzO7E4oYDmJN+T0N47BVtRZlNRd
49PMwcqGGcMkldYOJAPREj4YkZXtUYqtQfITMgN/M/sPQTrssEY/qao7V0RzkasIYqLpzsT3Q43z
ucPya4gfV+5P5XB7Ch4uOMsTAXpg2k/9CBtmpEG679m81/C11FP96NOoXmcPdoOVUDV69dnvu+ru
Z2O02GDMQ34qZ26su7jHEA+wYUyxiunhmwJ3dbd1qYJd5SHfpuRuad9/quC14EcMTiO2FoInZziM
2Hft0jgpqBki5Af4+21srPWD2+b0FlR0Ltt0tLFrqJ0/8mSEfOJN0eCsUWX5PoIqeuh7i4Lp3H/Q
fvD2G2TaGRiVFN/qNd67BT0+Yfmc2k6xLUx0Oc0rW7Y4YL7fQrF8Td608W6t9pc6LrAdBjHzr2XE
1l8Rdh4aXiuw8ZZXWNkF3l+azugGmTCj1Gz9w3xvzVQOzJTsalgdlB8RqMffaW/+xpH3pqn+12/+
z71avHdoOz4YPcsOPfhrf4/P6z0jHbyUbZmUbYWyB8ehdtaHOVo+FmP3a/QO//r9bqLof2xAdH0+
qgVnhmZIBMz/+Ia11eV9VRoJ+UTvTHfrw+Q0rzfR9JSzsqi1unM88bFvlo23ZkTjLPVGw3m989Ao
JA/5CuRUYsz/4cL+Sc2NjBvYHGGajZOoe1Nd/x1IMKOl0MW8FiR8K/4q07t16HT4CDLl1fT8h1JK
tREcoXb05JnCi8XU8X29wP1X9XUY2UABmuJQxTfU/X5PEmmFBdj0v1sT6YXlv/++Nfbv//N//X/X
kgsnB237f9+Su/3e9t/j6i/9uL//6k8/rkNnLXxBL/B9l95rkxf804/r/ocZWIo5Lzp+llCabv8P
e5DsE6awcAZN37Fd+2/9uOF/uPwBuECKy8wX9X+FHvT9/2LW8fZk81zPVJCY/9rmac6jFVR5uLdh
ZYh6aKIUF+uzVKSkcKcQDomYaIS0sUDcKAW9UQmEYxIchxYwB+wjqsygOlyBdmTQOywoHrPgPJK4
vi9if6LSXj9N5vKpXuwZJZCDgPguECRIXqELUaL6Mybzc6fXatuz8B20pivFE9OHbKDM4ARYbS2T
gzStQspX5Ou+CeIG46cFN9o6hkkuuJIFbkkvfnzFSN7Cyqr9UoX150BPr4DaV/64jx+dTrNXY2rb
0i5M4zD5+rUfIhRtqCgWhJJGWSDIEJyKNwwfVgGsBOVbYkQ/l0ypXVzkTwqXMAPJogWZpY/BHzmw
WlyBtjRHc+I4XOG50H6uJwDYAngZfeRKYCy2M+yXEAZMJTCYVbAwrQVyQkAxPgf1DHI/CcFk79M4
hNfsxbTYcUl6o/NAnlh7/bMpxteoqruN9st306u+anODk8bHtjE+9ULJqYIr0cDtZ3GUczX8o93Y
xv0A9UbZ9TbPOIpAw0mh4rSJ/thAydEpHT5830PP6XmlALG4mt/kW/nR7TXm6HkY/uG9/vH1S6g9
SdU/Z1B8dDEA7RGoDgYs7ktHSm6G+TMZxhPpJdKrza6gR5Hs0NGHEaQEFpRrNlPgOxm/avwc6z04
HzSZcYUWUHBKTl9/9cih3K8PLe4liMvy9WMCn6gFWLQIn0m+SUR2R1Y7E5qTKXCj4kZegneUwD1S
8I/yaTrdXrsVHBPsGxxBV1Rz3Knbu9WCXFrW4T2BrGRDWPLR8JF52//tjWZYTD1MpvLPb66Ca+rh
NuFZcvvzDp5TAddpkusyBPXUkxAixXZ7z9slIbEECgwfqoITdfuErqCjxlMtIKkZotQIWWoW2FQp
sKnbd7YAqIzt7WVvn1mu0xu+dvCqPLhVDfyq20e/jebtfQwoVy60q9tH7uTvb4NcwcTSsLEKgWSF
0LIKo7732Er2kTLLXRNX0zF0nbcBt88hRyPRuZCPu2+lXmB7RfbGCIn3ikEa8t8IpwY6KPPyMPbJ
XdZod2sP1Cs9rzzEaJLEz1i63mZWFemMc2aYHTAz8gVNDf+ESDWhAU1NtAvMwdbkHE6L9IFMOn59
mx6BkYUXthNhjF7AxoHRI/1xt++fiqA9ej0Wm7/fIrX6T6WPXT1Plghh6wnlOJJksvmncRAX9ek9
LihhUFBp4VFr+1bOywOTvIy30TnClImyLcpVaVrzC6QmYG/kT43EwnPhoUqpKwZfdbfS34C+hnZB
e0R8gmxOikd/ZC5q+Fw6IJV7FlNTMNpkCtHrZjVqnpQGScqNQ2YgbSArhW4iHg8JDgB2U14zajA3
QQ28l6ZDZ6PI9JPjk3KjaG+ADuProXDAxRMA4Y00S3qq38vrOOmXMnxeoNcJCCoraStADCGfIChM
zrnh7WvZE+NaJ1pEeaxCiDHUIuv66tmbpAXqMRenfELB7e/MOKSuRZXbRukxbUVF7YUbexpO0vUn
Imug5EeRbUphW1zvpQnS8BFcJANg/U2p1cG16usSOOSk5C2oa4tgYt6uGhNGZEWIfvdycSL0lMrq
EGD0TSmqUP5RvsrFxz5uCE69750nuTuiDjd8OlYVOC40ftxn0V7LNYiHeYo6bVJ7uX8L0njpXxW5
eWfRLOAuRxE2e5Rvs4yFlWpjj6wFGUHHe6U9s4WqSZQLMMDeS/krbvkf7y/Da2HootdhI2r2gWZY
eam0RaXGFfh+ejOu91CQ9icZ0yaFdV0jykn7w+jo8+SM/bZtA27xgFK1o9DUZJ88NRrwqe6jtSFr
ig6QB5AFPO4dSbtdZ+oBWXCv8hyJKXA8EjCOFW19asCM1iVE5Svi7gixEMrVU16q/cAj19YHnJw4
jH8XE3FIMLQax3fe2B6prxyloRUzokud2DvxMOKO/Cd3Z5IcOZJl262k5Bwh6JtBTazvaWycTucE
Qgad6PseO6p11Mb+eebp+T0jqjKkZl++SEoySCfNYIBCofrevecKokoQVmIxrtsMIqdHz5QrRVJC
aa5itdgLKCtF+CN8rRjBkUC15Ea0w3BtGl/UEM0AbVQb4YmkwJfYjFw0wvLK8msDM4BkoKu0unUE
l6Ey7nofJQj9z2mc16Z1cEnBqgTm9+ibQNzRarTeg5ljcQnsW+w6UVuUGtNFjnoypIltiSaZ9niN
GFKG3+39VUJSTfRqWH9LwaGRQDGN3TLGJDCO6sHwO5JNfhzD2Axs4wZabXwUYUKNkeDsV3K8UDq2
U3ZWcNIoib2SCUwmMjkLSDR3JSdL2F5WpR0HWTKtYmNY5/84jWKgld8sBTKGtCd+pftxs/6GbCg8
i+4ERp6S7nKaTwdheoWRdmTahjfEaRq1TU7RI6+PsEPXah6g+LH2A+rC3Pd3MbPFkBwyu1tTldvl
onsaPa4NZuFAIyqFsYHQPIxR47FxDojyMOfjwK2ioQHGwiSXZEBJENFt15i8KMiB5kLtw04j6CAb
onJENnX7d3k1uWwSTi9/N6EhA3OvsnyRwVemuF3QS9oRC0ghpzE4UtX5Nut0+FvAUtYL9P8lK62D
HGuhTpu2W5rTJFscYGUoNJnXYjrWVFdJqvi9zoq9gVLRHZCcj3itIo1lFXrkHK/xtCQB9EBBbl0x
+YwZhVe0YpGHfgyJlehJKhQ1Vr9wdG8T8GMMFLscE7ud4b0ICcLm1jD0dcM8lNOWd1CXqG55lLHb
mLvAnNdyZ4k1m8hNOkcyOzWeJpXVs43ORtfrbYcaTMGCldTzjlpLllF3ooEUIALL0mphBtbKG36A
22ZkHk3bbUgd2ZvIDCxEkB2tVedDRj3L3tvop+W1dqz09j0mLaBa1sZnU+6zs9OGRSaKdF4IHcRa
aHCNZ4A/TQ9CgZPRIhOq0mOBNllA8zPUXTv5GiBUmEXLwEtOCRl08VLNm02O/GAiITqFaCj3YkU9
tErvZcT03FK38cg5oKLFNR92IbIz+bRjPCG3rZD+HJmMFn2jTD/4J/+rjeb/iHb6f5PcpIPj+Hfb
xG33lr/9/ta03/+wU/zxhz93iuZvjlCbwNH/ADdRCvm5U7Sg1CPE8gxYPLZl61CTfu4Utd902PWa
59gQZkHesIH7J6WeWHAYMpbFBk82mP8rctOfCzWqzXbYRViooqFX/1AkgjvnFJrWV1AizKe0ZZlv
X3Iw214+XEfL2v9ygv47EBJ73z9AcIBUscXl7RyyLv5YDaksPfTrkbdzK5t6HELWDPtASJKIYRFE
BbHbh4dLD8ZPXxDRrudOIv2ozvYKutDeBwlZPuafaWGybmhXf3F0UpX61yKSSroGsjqXk6HrHtvz
X6tWbmQTDk0zhaNJvhpVhxbbQjsxrp1j7C6b2Ty7uLOc2t6oavEymOZ27J2/qGQZf7LhOxyEBrHL
tnXbMTzG4K8H4Q2hn6hsMjYaJU2dgLMKRmA1wMJmI912w7mNsmtUI92n0nVDZrXhUS+7dWVPS6rt
aC5x/UWWdyhVe2/UsBTXWgBDuDjFsX5f1tOWMMLcACURfZQTbG5mWcWy1xOeksG+M/NwVY7dX53b
P1cj+ViOKsOcSgrylH/9WPSlc13x4mrTedULBOEPnACfrp1fszAbl9ZAklwxPXfB/IXs5n9/XeWl
//WyatwrLlpBeFdcXznjv5TgXDTWWjWU6LuRILi1u8Ef9WqkjKyy/4uP+efbSbNc6A0SL0GU0R/x
WjRAy4y0FS6eZ11qlWhx5FgD+IoxU691Zv0Fzkv78/vpSMOoRGmGYdA4ljrQLx+to5QPz8FIN5MS
gMgAQ6qFSF6sxfgyq/mdYSkvxVNKeHwFUSnCg6QpzapyKT2kG+JdFqMz7v79ydapaP3pfJsmnVKV
eYWT4EjCxq8HlQ9OrKY1lH2PRE+/KfczG0DmmIXi4o3UaLPCBcHEs5FFg2X3q974HULaXhZ0TVKj
EcRN5uofRRDscrGNsUvQStYYCNdEOt4Al0GIiH+2WKILQgBDbCP0khCKCRlLGkwTsQ6Yvr8V3ag4
Q2QFIauJBttVAhMlRsAyOt8NVvLy40FcrPXvkWqu5q7ZuqY2rogIgWgebW28MANHAFiJQjbrxCZ6
dmnPcZftYqckdqqmew+6xYbhksByKVCyN7BdRHEt8k1x44l+Hw7MDtnwTc4p8mKRgcrxiSRfhx1T
wJDZh9BkRK84cxooFXXsqEXgKpZJ+UzyupHNWhc2jexQ/dU8DjuReIoFT8wrHUk8olZ1apTkcG6q
/km2sYTIbm9eOVaFPT4cxJomjByflYmYTUTOLHvQVAXnah1FKFtA2InCDw3ejk8HnmCqa4kGYaEJ
kseEzVPgRzQz2pOt896zbVt4KeffHvd0iwlQYF2C+0WWdCrft9jGEaqsqIgswgnPzYQ9HROe16/l
csqaMcOA6qYF/B+28sgKUkpJsiSShbQNe0ilUlLDIkr5tBa7JUdF39+DqX2SV8gMJPAbWTlGYGyL
pNzL8nCg7BegRm5DHGnsGUb8O27mburgIcvKjdpZPF7UY6VTvOAIyyA9uNaw9ooI49py6oqt0ygg
1L4lJqtqxT6p+J5l7TliLk774iBjVBxSIt2uUHHdK8FrBdSJN8RND9oKhXlqjIdUxwtoercx7hmy
GS/Ik2M5zS1QBgeDIp5zRM9wqQOy4eknZ6FycI3y2hv5SSbztHefmrh+cSPnUgQdG48AwY77lGf9
2ei7lYOqRHBxxFu9ghI+Wc5w7medWmC/sjuUITwMWj8KEa+x32fxGZa0OHMzyJB11V/DfL4b7Ozi
dfqqQ9/DY4/efDCGb73X48zzkHnF22AgbIxQxUlBgaSiUg288IPIurOuEk5naNm1+FJUxZH9/SWf
KdzSDo1g6JCpfM6M8KorxUPE/B660Uz+JyYqayhp2NNdM6PkPZpIT6jfNJu/zIi1XVR6smsytAOz
NZ5nU//QPPVAmXdXpxmhd/mrbcYeR6Mu06jzVgmiEIuRgmb0Wxd912m2eaMkUEQOpWCyJ70Gq0Ph
oHFgm91qIMjsGKVXCAUjmYIvVajgDyypFZlWhi6Zdjp5whs03b93Dp4qq/k6uoEHqQlxgKP49Iw/
PA8tzTimkgutbM3spTRUds4w+kz7IioVOxQlhYo8MKLgoi1qLV9Rzdj3bE/tnuphGH2YDkXGQlGf
iw+kewRsDpCV45y9MOYw30YhWifixmmGVVH8PjcdqHpt/OJaZ3COAU6C4tHImRmM+RKq4YeT8BFK
rXzJ2E1koD/g+hxjLXnVG3IEyeUoIiIv8qy5A594DmOFjSMKPdcnJjEiyzcH2GC097OJ0MUuMmKs
tXLh5xbt83mllZO6CDELLz8rEzVi3TQnn2rbOHO1+X1KLlgCDkHyNaqAdpor3/B2aHE2YpIZ2dXJ
rdRYbGF87Rg8j0O8cdjUGGiWCx6WHRrmgOJxiaZ5ghYQVtMy6WbUENW2UpWthSxP7v4OTbSFNlp2
9jla6Tr8cFFO9yioDR+uEwCLifeYl906L6Pbn8qEMKLAHlFip8rvNptQ2akV6LRnbeOg2pbtkxxA
hZpbto2yjeTZzaHJWxB1txOst/y3hyK8RxluoRCnPhKjF5dNdMS2TDZU8octsnLU5TJ9yVZswAkg
OzvZc8uuTcoZsm2kklWjVbdV7TVEd5ZMw+eAlh2j2t4TcTsMjqshcncubk6aLKjQESJWf2Azp9E4
NuedkaePMO8iP9nVIqHPmX3oOnN7Bx3zKDr7HL09QcULO3jURYYfmAjyqyb4Mq+8AK5FUEPxs+oG
dL0CmXL8aAhhXjtMg+1s3KEqmJaVjXUuyIZXFR+Ahh/A1oYTM/6YS+wnxPxVi3NgxkEw06NfjHo0
4GRGhdRm2AzCHMNBbG3D1qC85972sDKRC2jtZ5FGiOgZDgbO1m3z2jsy8c+HRGgJLRJ3yoOJFC8p
BcSeOFZ5AB78qt11VYRgfTp6vv1WxibjcwR8MWUU24eKZ5D6pNo4XwKER1UTUpckltL1YmCMbTsi
QFC6ZZ3gPlUfpFfLiekGyhiMOtW9OqSZ1MCY81RbRxirbCQLSUMMveEt4+QFpWegphCkicTQtLVC
PFDQdajrdKzOuIZ7KsqWRSaCvnLGca2kZ8jWq6blhQiiDAj8s6CYsEZYdkWwbVvlruUproLvs6GZ
BBayzPBgWS8IpNHShyd6WY6dHm3ipX1rAPrSYYe0VOWuUu9KZ4RnPWdHnOdbc+6WhdK9tJr7FI3l
hqG5KktQaWhnfExT3lclnq6F7SFxQHwGL2dqrENqVQ+4Wh5Z3J1Qdi8dv0L9AMuTRUdFMRMw634K
r66UKhr0nVrgXorRvavYSKRw86MMan1GJz1RCRhtVmGcrzqmX9hjNLcgTZjZcTLHx6TLnwbSW1W7
3arucM1a8zK20bZ0agUNlnEJ4agPrHZ686wAJaCvloFkpEzUqF9nPz0NUfTemNG9oodrwKZvpBat
mxiFSnk0bcBvU33n6hPWw3CbRjrT0fyYhI/dpC7pmhyZsJ80N9gMfo0a4ptqU55vE+5o6+D77bKb
8BMQDB0jLUnc+FsaFRe3tVlkZdjXGoph1lGLvM/cofTHwY3KZx4yrdv9VTPz40feaM854aAEzx5D
FL55boQLT2eQjuOrdUf356RVZJkH+KpyThYC3HRYtbHJI4wEyDB8VCeqt2OOxao4Rb5K7nr5pnr3
ZfmqJfVZme1LjTIzQ5NfTsWb07vvToznoPH2/VxyezLt9s4+UQ1qgeWmpORt9Ye5yPDcV98Du9u7
eUehuTgYSbCPWffymAV9m640Rf0aFrjaIqBJRnkxPNTPXvhttP112+gASjKeqMoAat7Jn4iWXdnN
rgjZXaDqnCb1a9EJ9VXMusyrjo8UqYm26WgeDAINkoo4KqtFmczQgzZQD3cVYa+OhjOueWjaiaLX
jGRc2D0CLWrfPKRDms+7kRSUEqqZEXc9Ju02bblbaGrL2zbTZzHBDE13mvkNBkZpuDjuX3XwBHOS
rSa1OOu+cofqmVJmhjWSJ2vjz1+Hql5HQ/VgZu1ST/JTZhbPaFYlHHVTwTE1aHSoTUZ1lVDL5GzB
5HGclgVvxeK13Nl2/FxM7BxY4+klDwCcsGL7fE8MYyere7FmCfmjSRxguf3CQ68nq3ZZiIutVEia
0leS1b1YuPLywAp0LX6ilhylCBmd/Le4ucRXJJYgKH0nAYjIz+VPxHUrKAMxkEJFys6W495IIzpt
ATGiARvaTqAfcikB8mgTaoS8vwuENaaLI4YoOQbZJAhAoffooPB9Sd8tm28ebOwtVATQ3fYd4Gp+
hf1DUyItT9TziNRXbKYpFvwO36F8NWe4WzVvj3+38OZ9ssRTdqMzcDXOAc89g4NxJFSMTyQHJ8CE
0HnVjHktSBTigyIP/hEPVPkXwUuoQXmQv5BzIZ9VNle3z02jQSEOhAwKGAGAgFfyG77/A7sivylQ
BjHeigHXposi8ATBnSBwHhXsui5pIb5zCkJgO1zICGBHUqAvxo3FUEqotaCCm2J8XFTCp4CPJ2V/
9nUVX0VPgWVnU5q3162ooQsnQnZb5lTsYQttkdsBCJsODvwQ8Y8NCREvxbrr78TMraflQTaAYgyV
jy6/7c3D4afrWDy60n6UzWzHBG4ApaBUw0Wb2QIKbMNjGSN4EAEu3HZ66B0nbjWsVNsqKY6TBh+G
pGd5ZrXDtBgcivmQVWSDKJ7hGf8wM/7BpC4fGfk5UKiufxGLs7j5pf1Jkeuf/jl5B6e91CyYCK9b
9jy7ZGiKdTNk7SMYhdswpTF1G7ptf0kjayWXKii7fbG9XZLeX4bZi/xijaf15sNj6Xcbfll2ls8r
w1U+u6xIg+nWfZXRLAZoGXKDyUKK3lEYhfurfJIooZOHK3PSkv2ENQ798qKNtG2MZS6Rma679VDB
AeyFhyteONkpB8m4m+knoaWt9a3K4lB+Q16o7ZqLcI0afivUDrZjbwy+1VsM9/xIxvmUjwdxZvfm
vKDisbCt8TilhhhVIczAJipVjPVQhnDhy2gIVfo6h4BsFJkYJGPeDHdil09x5IpbXUz/Uw1vJc2w
hT0iEdmOhWBYSG6m9SLIFRl4gmKRwkDlFht92ItLUN5GzqzcKjZ1wKzsCN9h68kdLedNoBNy22qs
LQZu08Anv1h7lDv0BpigeCBnURrcFtvvqQvoOkQLGYVzySenpeeSuegDBRPkkdxjcsllcom4A+Uu
LTDycEFl6N8mMMATukUznA8+d+NKhYgkUAqBU7DpPMiRymCXQe8pCuZybyEOTGTGN1oSveCtx4LJ
L95+mDHpPdPwkjtXWDARABXBrsiUVrdHp0xuI0vssV5doyvAhsEwAmLH14T0AF3X0CBiLY7RNcT5
pyt5YoHXk/dmMEBGpQ4XPbGRejmuC1ZriOvZcVneyFFk8BSTDo2L9UGcNoU2sCdzSeRvnV9aByF2
rWNMT+q2xeVUU3Od8UxPPQrjnM6SiRLC0GFbDayzUqf6opvJVy3/Rqk52CC6/WqHzrOFeHXhFLRu
VOLMfbxdsesUz+1IOSj5TJ2CsB81A1tsYNlIlfBrp1gPaTp+aIkeLq1OW4CewrCpQgEbo+hbOraf
MZPmojL1Bxbazd7D7Ywx6QpIr0G6M+dP3sNYJx+q5iSXKfGUL45bPeFHa7dl4n7FNIOqQR/5vyz+
nqfQ44Yhgliu13gC/MLcWRkA89vP+tBYuemMsoXSfWTiNjGiVl3R0N15MWsI07BiNpKz7JF3/eR9
tQurZf8307cq3Dtnbu570/u9yWq84tnwDduIx6bT3gazT9dYmdVvduJqizGIu4s+eVhNgY+4Iftz
a9JxM0X5CfsPgN+RUeVSK9BfFS9cJa6KCkjyWHo2ihkqy6rMTlWRXcWgxe25nzX0oHo6nhWTXW3b
4XhGoUUwd8Pvet1ZS8InNEsYltk9B4F571TZyffoUmfLb6GtMoSdp2Ii85lHfDFg+cBe4qfRR5ZQ
5Z7E1Wpq90nkbNypO7u5svYyEJLVvsW5StMc0Bl3VdORT0oZR89OHqHvWox3XTYPBWFUfpgtrHBc
1QADzdG64MR+v/nw+sm+hAFZ5qmlkLRl1rRP/YsbkLpZqM+48CB4eFQ4fCNbDHXzqAQ2U2d6rZr5
uST60rKQkPteG+Aq6daKZ+0x8hY8OsqXsFUOlX2aeucoZqXJX/Rlep8P9BYaK78OVnFqPVaK9Yuu
Fo+VZzyXfrzGHXtqCgoZbhgc/Tb78EAsVliYJg07MzR4w7f3GtrAAmiJq1bHCcUtDtdjNhbXwOnP
I/WfQE9Paq7zIoW1vaEsYE/1qXcX6AodD1wMciJTUvZ63VpiVwWIjCCrZN6FoecfFI0YdEwkWVdc
fat/nlPlMIX5daa5catIBZDBgjB5KHRUAoSgzT0mm1jsyr3BW3d4Y2p0IJy9thZQnv9mDYwZC1dG
o+RXQNG7RFGuw8wxyvQZ1OlKz/tzrgWANomYkHT1BtX/1NiXnvoyRT2eZD2wDGCaA/WqVWZUeAWD
T5icp7KnupWFvJ1SooUa0IrrqPZBY6R0azMMFsmq9+l2lfp9WCef0Rh9OlbwxCaFR+TW86sXOUsT
BSg0ISTDvTEDsBXtsvVIfhN5u6jXgvrF7gJcRjqGt1VVYFuz47bYqW5wZ2Bibm332vVdsoltO4Fl
Y9w7pdMsnMkDiI1U08Ye5mFjtPVsq4AWCf17xHyvadmfQ9N/QqCEOde+r+L2HGtolMOek2M53VmO
nA1vP6zHvLiiooWvlA+rRKqOWhFvjelbr6E1GGDAzOFZY9c7k9O5wAHLLje+tws8BhhTG7VFTzfd
kYHA9ZdBjf9nIUIPK4J3W0ZfLAT3xCViFXfjT2cYn71Mu29pNRHB2Cxa8mm9ysRvNT1LgQwq6gu1
/Xe7KB4DT+pZDUdMdXBh9v7atyHWu3wOY6wekUXstNx/SlrCntKjP7ssZ1tm8izOXsMg/1aa44Ak
YRyXVMsyZ9XY+tl1x3uH54ufc5nm+DNQk0+wUO5K+m4ptrSUZxll2MTcDHaLgsLVns0Iymo7Vd2m
oY+BHzNZtDLN9WRNoF9THgbd2ROoS0xDZhP5GVxbpu4LoWhoIrT7dCoRgFlc9QG4UtGcoxyb4ED1
LOpBXEi3JSR2tvtQYF9OCvNinm9KiuYpSwIihJ5aojYXbmpdcEw/QEgnRUKtnrou36gzbs68xAzV
epA6HqNm1Wj1O8pCfKzp66ysQ784R0F+jcf80YtQbVX5KZgZ3U78rpX5o8mNhgJ5k7uXIPLZJIUf
inVl/3QH02Ttd7BQ2/i9zOGuFgpSCQsPGoph1c7ouqLu6IlPVFpyegpMawpeYPeVuKRjpDWolzzj
XjWompR3rZUNq9nQL1kMF16lgN11LN4TtSpWsb6vJpAlzEH+hPtzZn83JDkkCiAMrXcAbCJWgPGt
K+p72/+izhierThd68jGqnJF86lHdTovUXAOCi4G+8kITMqPzr4Olqo5Lyn8AqKxE8Z35hHUGucv
Uxm+Nyg7WvQ+RfRdvPRmPTzHbvlgti/tFL+rVo43ggRkNpJPnlSkw8k6zlq8DwaOMiK2xEm8JWSV
BzipsO6KbOt4DhWocqGl07Ov98/eEL+nGcM8Ru3klOjQcM7ysEzfrcnd8yR+blkq67FN04A7hsHi
dvWXuJpJojRoEKTXgH14N3+djfgRNCkcgTWExxSnYXeO2vSUWMNzQt71wnV5FBjUrGjPIRMhISNk
vi6QEDp59ahP2bUxnW01hKd2MIC6hcdc7UTvjDjJp6Zs3Ltm/NpWGSnA4yod7h3a22B8HPrAIBuW
CaZm0pavaknaWeegQHywteRj0MR3mp881sVm2NAM7JY2luygyJctU6081rwSJ5+pUHkMmfcI8NsS
6nG18YJ2ZvjuUzBRa2henITASk9eQ3IJuqSULgv7N8SA3nEMzfuIDrk2dfvZK++cIv00gGwtwsFx
CYbMdpUWP3mmclADlOai3p2S/JpG+SPpTvidqvac6c7FiqBb+v66CvtdzGIpG7xD0dSHrKK0GdgX
KqoX0TXMdvKOUv3et4q7frSOsLchKWT59eb7jQn8jocHx4x+Rz+CFHd6buP5WQ2RxOu0ggKZJlXr
vk3J+wmbt7jpz8PkXsz6SPLMZg6rdY0hOK+LK/0oML5MiQXJwYXfkuoRXRM6kkHZkiPeYcCuB4uq
SbSJu/gDjeJTYjhkU+SPXWhdrBBz8TSo56CN6Yy4VP2KxAUekb5UFu7HuFM34GlTm2qn5t6RCUgK
4YSWvcAMXoSnchzpJKU4Eo1poyBXLlTa72a8Qnl3youpWTp9cpUexqjyHLSc7FRE2GotC/cdpnIZ
NpMTg2NDZs81UgsYsk3g8sjBFFOP6WsHy6KvHEKNmfgbWzgWdnQhLZ69oxhmcYTbRvBBOOjVruZn
JYhQ9WULexyYsCN6Xlz4htcaHOWtCNOTk5ALVVi7WkPgVRAUmbxWMyuoNHs0FXZXM9pOQnM7chqL
R40hJTd1UuSPfTA+M4VuTS3dqQGNC5p2yUD+czibLxUxr6s6Gp99bSS4ymM/nkglyoh5AAH+YP+h
90u7BM2GBBgtt+q53GPMh0gyFhqrbXotYMucg8yhTZq/gtLe6JZB3KZfbEolg6gy5JSZSD4x2HGl
qOL74dWhhtxYFvdr2yM+rVmh5erwxel2jYr/snjoWIvmpC9TU36ziuoxyaTmNuAjbZP4VGnuMwFm
lwTGCqOpWc2D/dQV9hJ06WrER6cq3sfkF9cBkMjEzaIcsgYRH6iJae7PdR5/5qYWrJUqfZ+ndJ3W
9YVRzvadR1nqy5KNYeXYXKi4TELUqKT1VgO59oV9z76Dc2Y7T9hsN13HRkxOd4iyiPgonm8TdOIO
dknTfku4pd3cf5lrzpbBdDNNz3pV7xojfk3UdK06zHs1D1ubjmg5uzQttPQ9KRpJ1/We7Dw4ql2w
waOhtqxnMrf0VrU17lqPxXBVkAvMkmgeklej70X+yVqYR1MZWqCCLanKXEaLNYPKglPrWPFRTlRa
YqR+PHdqP3xXTe7FeRqepowy6TBai8+ppjE3NOc+ydZ2YN1TKbzY5KiN0C4apU2WsaJSI/Rj+oZk
iC9HVNXrXG/ePZg/zH3BwZnHZwsouEvcC9w6lD5UP3BQ+ljZokohJNXAVxOPpdSePxWX+UPm5NKf
673rfZtjfzN50NICGPsaMm1pyCQU9G6qkP+f5X+iA/tF+rJ6a9/+9p0kuHa6vGXf/+Pvj2/535i3
/+s//6D++/F3P9V/xm8mCS7chKi5gMMbCHR+qv/M35D1IfO6/dz5Rfun/obuj1xGlObEBarary4x
LI7I/kyL8qzuua7x95u3749ev//7/d/yTtq5edv8x9810F5/lOp4KjkzpNLxP7En/kEaZQeIsni6
UWcGwziBFK3Q15gh1UIathk7YfpZO3pZKyNWNyLdQbSxxHt+SFHzN062ST0cNtCm8TMokNVE8yti
GgHKho0LTp29CO4uzGobz6HUB5CcDgk2+h8+tBlgeUbJorfehGstmEkBtc4GMUumepAOn9vSFG6G
TUzKcNgT4zRuPIQTNQzroViXArLzqg549EiTA3lNDhdSgozWJaD1UYjrOuh1sB/g20Ll1Ofppwqc
PXHWcQWr3YiRQaFZu9GZ/dFYBBPVdTBQ47CRtxd+7EAcl+iYDIjvLTRMf+Sw2HXFGuUyxEq3Xh4l
KX8nvyGkO2+O14P5NBX6UU6FoY0U9uiy1fEqUBDjq6h30/zszcT+craRuK89pvwU211Ye5cOIp3g
LW0gmUU8bF/km0ibSBSg9E4fXfRMIkoSWUlVbAfwMAqU+oFDMEPa0Cz3FWjSokzp6u9TO4MECHa6
S/nxH+KV1jCORN4upE0s/XpRzjhikyAxTBlpMlbnUNUR9mcyxZCERM8V/dXQNkehyUmLQIq6A/12
qV1LK+NGnnMRHFhrQdbN5F3bc7/FYw9DUPoht/I3pU8hHeNHXmdkZrfV2qSeKSx3YTtLfVMEWglJ
2/JnUvPs4+qYrFvq6jWp3BgYzhqFkQZnfskSf0JKRUjouqNQIL/9BFhjM6NWZ7uGTaU6SlVf6vTC
OpWafYCrviIn/CdtUZiCMUfTkSduay+DiJ9tVNBOc4xZkU1oo6UweSunopkWeqZgCTO0/QOaaqlU
1ymJjhnzJ4RClNczZTypimsosr2Yukx2lmq8StVeiuRy/nxqxPI1RtcdDAWYjx/4bPmZVPehFazl
nArE/tbGQSeu4wlCuKOgHpcirKDOgxExPRoublFuBfCJfC9fXVx2xY9yrkgMUKi3KNXlheRFfbTp
Fkr2HEW7lHgTFO45Sve+ZQTSrRB6LKVaAz281J5N9PEtOvmACxuhm2flxsUUUmGIpr41b5V+DaW9
8BwFiCcwdmn5lCjyO1eh9byukWgJ+U4sPkrvblrZ26CNw4OlEPYQ8WOhwwufTgw4OgYd8T5J6d6v
YN8Dd4YO7KAGkH6H9CoavASRA8qqX4lTKp+nrcQZNKxcA5LowgraJbBLeOKWJlHsWBbql6GjCYN7
IXLdb2KLHRknDu4Gi95OhdtBwPoa7oe4QhLCvpiRKV2omBEuI176LXiGtiMeihAvhXCQdfFWuJDd
6ZTIvwvFUf5uxItB2I00BGkQHGecGgk6xRj9CCNGXq3AzyH9lITehZCV5Vg7s10H7t6wW+Ds3k5a
aQKA1XCJGLhFGlwjBdsKPCQiB8zwlER4S+TVZDxKG0DDe+LjQYnwokhnqcGbwqKFu+dnw0pEh3Kn
kJ64SfC10Gjl9rDxushdWPEvKDB2cstE9MzkNQJCBQLUqxRsBVorN6mNk8bDUXPrPtAOMNh7Tkia
pFUgFanaaqnro4Tx+t1kEnzuJ7ckRJEWutRUHJw8A4NdwJaCOwdRupXifsQtJe0Ekxor4pa1tKhc
HELS7em8BwvfkA4muI0fS8dcAaRHXDHjMJJRD6/l1o6QY5B7US7byOH/bJp4OJYq6e/iYBKErry/
9Cos4ws999vcI5OBAJdlcAgIWc5Cgj8qwSeFrFew/BbuKWz97L5+nEa52A23r25cKjxXMd4r6RBJ
goGDJ4ti7om4pRtz3y3fZpxb6Cl6fFwZfi7pSP6EQcvgy/F9yZ1lIlCDoSkRAsxFPBnc84RbzMc1
VgetsVDESJb2JIXoU7kuUeP0pbLWo+gL/B/kTd1HI2a0UWxpcRXsIY9sZp/8nzHbyyOtNbtdtJNH
VY7dWR50PbO9PKt8bkF5GLQo4EaDPfk/qMsBMkqRcgWs7X3WlMHgUKPHWoOUSzDMGkU8x92qcL4j
lF3yUsiQaF7aCIOo1aDKtMv4JAJfFDSGn2yFxCuaHnm8yhGM4dbUy1XMvCAPL3lShfGDaeJcx+iI
2npr815ZzL0oXyvWBTwnM3S5ogqS2WnCc6jiPYzGpUyoGIXIaCqPMw5FC2FIwe0yUb6hrS80VLmD
ZPjdjoGHqTVBt+FB2zBXdW6/s8OlPJQRAy/R02UVC+OEbXu4Hi2d5Jd8N5EqM0Fd9aqjnFMRGlcU
pFtvV4dogTmokKBE+SoHL/JlFcqmWNHtkcDL8ikev8rpnUivEaGsOKUmivlBaJMYm+3xjtySLdFA
rHTKL5FlM0tOG/k91aC17dHe7eKb0FZeJ+ypFwf7Qmca5jLIj0RjmhnlAeLfVsWvmuFbNbtnHVi7
+JVEjDYzOMUoJhYzWf0HuF9191uOF3YeL3OKf4kZWT6BCK9u148li1wdj1VISS3SGjQggiw1cmOT
e2DJmLjolUKj+ZQ/LQtlJ+sI5PK3JdUwlWiONOIm+i8yu9Dtoqe8yHH7ZvfS9JT7VZ7e8t8mzuBJ
z/YW3MVgchaYYTMqjKi42PWxTVVDxNGs2Fg1ys0ZZNOuiQ4mLmRpkU64kuUtZCKTBAUKTRtD7Mtp
hZF5wNGcirW5uJmccTsH8NZJwUX1gg3aqQb2xfiiZ/3cdBile/vNxzddBxiouQHzldNhqs5xV1tt
V+HVTKjZ2siKkhJToTYOsqrcOh0N6y4eWKp4FPDK8DCCiFm4pQCVNBK6AhqFhd5dkDSehi45lg2i
VsuyIT3mNPdskMnLMq6mbdLqyaIr4idzQGtcItUBgL/Mp1p6BMGWRsVBnpS+ai+KmHBWnntKQfIP
a3oxORd2fgyROURuuO1RQbD034hocZj6VaG9i81aDGHA0Gw7xBfMzMcyThxxongcQNaltNdEcJnS
xM2h50SZtxCbHdJxcg04tVhcawht8jsDf8eajLwVZjPp2LJaFL9qw/Opqm+ecfGg3sKhxhG9Os8V
DxsipuWgO+p+vXK4kcSsmRDxIA5NMW3a9NJDULuUpKzge024jc7TNCIPuunXHV3YflDRqpPQygPP
CaYdYh+cow7lVJcE1mArRmJI/IsC5GfNpJOHwcnHopz3jDFv2mqskYXiLSZfD1nSSE+XkCcBeo8h
mWrBJiUiKmJvE2AcDlmPR9O4sXTywBJ1XU2bkdu7gBod5sPF0ycWX6ycq+U8tVuxIlshayOU9gBD
t/QVbnoD8EEbr3hOUQYrzLBiApe4BFkvScaWuJRbIh/E1y5CfYlXEdG+aDQsCIN2sNaBXkvCTznW
W2V8kAdwyh2vwKiWDIoEl7rEbFQpsgmFwAPtqRi/VnW4iZ1yIZZyh51GTOyTliYrSz1rzFOyZBOf
daznTO7QBpF4jul0j6yamn1NxMGoAA+wI1TcfqLtPb251q71vTAZ2CHp16k1Pk/u+A4s8cNwMXGV
jQANk+Spy5A6T0O7qpSWpbG/zPJ+mfuJqICAMbbNZye1lFZHDdok1SPSOWqK3vOslheobvn/Ye5M
ltu2sjD8Lr2HCvOw6FQ1JTmSaLljRR7iDUux2BgIAiRGAk/f3w+KjmgraifqhRcuyiIFAhcX55x7
7j+cV1F8WvfItmUN0hbW9mMXaZ8KxB0b+pXhzlY1jIwU2bjZbmddBmh6nKVdxSOmnTZUc2eDC9k9
hjBTyrfIbebhlt1PNNck6fihNglZC6BouYzBm9SmobJBK3OXz0O7mscJ6op+tXpTDAjEMfEDW4Lz
9n3mjmhKNK0499jotihMDtiv9bEJl7gkYJTmm5T9VvZ+SEHGdeOsb8wNOM+Npu4CYvuQ3ZRF/84K
ka4r85so9D6uu+pqV6a3XdbMnbQ6S9K0Q1q4eWdugzNnV3/qsoQue9K8GXGRa/zN+xGi31kV2+9X
DuCoYLTfdyScZn1eFfPQbamj9zLQKr13rH1LmRmETCe6Xmc02oVT7kFYifYqBmqFF4Ke6d2IaDF9
+rzDdhnPBD3jiiAJXgpGLd/xFQZT5TWZFNV00ngB2UwWDHJDBoHCUk3u1/q3zoEgYUKjZ0JiAyvU
cMcBMtqeja/ZKyOwFXNd26wTNIc575dvxxZIPhwbJEAuhdARfses8HWLoQqRodIYWDFoXx/XiYYQ
4oESXC3e6rxCwDYVHhULs78Y8KzIQOzppJDdxf8MrW8DiBaqAjz/clZzWErbefOpj2MqTQTzKQgV
S1KcMqI1i9V2fW1TMo8MRUTbdlt/UJwS+LsYhmsH3w3zoiZiCVMuWLhYu+Lhimed49nRAEHRZjhO
Hhnqtz7ddJTKzjY4ffj050XER4YDjuZ5DjSIlv+Vhs6ooETjF7LBN6TFP+T0IBKgcS5wGEltWtM4
jqxwHmFzFlmRVfpvGFQFQADsSQJ8SsoUwxJAF5jeYWGSt1cZ/ZfTIKuo4CkioV46vYeKTrq6XsgG
JZYhyiI7dfBHCcLfawfBUFxT2i2bk4PfvAuKWojT246NAoTpPrGnd27iu7JFyW/XOHRmzddVNeSn
YeD8HOTGZY73k4dzC9DRXxOcXFaxeW/7EZpqeLysgI+u7myEQQr8X8SDnpD5TFBRA2pwXSXO4uPw
JgKhXo4DhP3yyl6zKGPl5yzW1wFLv4ZUaBXJq8UA8cWcG+mef78Vqu2h/BE33nTwsGk2Z60JECmv
MaNhOQjJQAWNCi397KcfFouOXT46W9Rkdc03sgSlGXthY9Hh4KRTXBe46lRufjnMFjjtODjuoEWi
zKgnRFlUWdPFn2eiN2gFy2GKOkF//pPR2iwWgK/RggvwENpUcL/ccg4AhyrzNdvy53JFUck24hEU
4BUk1rhDeaHXCEnHBW3tEZjXRGkAlRZ7qAVAlFBrzsWLKCzOIszi04QaHJV2KSiYJDVUP7F0TWBE
UVrgbLTGmKnpWAYkEO0Y6MmEhQXqAOEUXyRbu8WsfkOAfsrmYknoSe8roLThlc86WlNUsi/VmpUX
WfSQTUNah2uiop1Wc2X5irMwSe2SUzASoK8sXjVUXU+NAYrD/GgAthBlX9IMCkWaCIBcUIehNZMI
cI4/2c4+S63fRn7U5SzIeDVAt9JBKIg29gr/qW0LI7+/0EAlGBOtgdAqqKkw6XCvqnCxUhAIgdZn
6X9sXBEAFwsrzx6qGoAIBBoGDUGyb5dO7Qq/pOtF6oeWhRkj1jWvamzsKEFe2RH+WnRHYvy2YnCT
moQtPINdBVmQFSysFQXXCreuGNeuiqalj4uXrlIlmeaPIkpMrdpg+oX3l06rxQtMMhhhM0PD7zyl
fyaJB42LQlrMOhfFZVgDzCDWvVucxgzEpQvKsaK86S3UejZz6WosAO1FAGJVRgXA51oQyYWLWjAT
QweBxiIWhlQtwFUH8VWM/9mQ4Ua8fwRFjNmtWIVsuWR+56XocOi+Udzp3pX1B8QskIYhsBO5JQWC
r8TP5e87/Nj05aFFVQkoUZHQxrdthX+bik4xZIzMR+2empmBUMWoA1v4v8UZku8s1X06P+LLrT13
5qygckSnon7Wi2EuwzIRNbUwNLf95AuUUrfoufIpfMqOopUTkijGFE4oaFXM1qiU9VN7Shwl+EC4
2/U0FSSG0dBQREmQqlHeS1SEVJIxXMwW3DpQuZk+D1I/nTz0aDfyNBymVQamWdNLUhS6Cs0IE0++
Dm8+3U9NuyxkjxMkK2nWA5O9AqCkGaoh61kwpEB6NVNCtK2j4ValcokvYIc/YGTQQ7ICmpTAFzz6
gpY5H6DY2ovsOoFXr9RlwvUd/WqeAWeWtMxg/ObgSqhzXuBSONI8rXEtHJNflWQkDrO1zQ+Tyk+y
nbvyOsTzcGQLVeeu5K3h0nqgoRZwQe3u8ExMoWTq7mkqqL4fuBiXTmWD12LWA9Hah6OUGx6Bu7Ky
mSQwdP81Mim+jR1QdN1XxcTFcvCmuxPh9Igqm4ZjS1sHweRLKdvoJvZEaUXo2Hk7OtbpNgBJSgNA
JN4YfafDz+qNt7v1zNwMswaeaFwQEnbRZVrcr4wONx28n8C8KprF+D3om3xkxxoHetQ4T3G6HHG8
1PMU4IApopJP76hkwVSW9MBwypQ6jZI9tJpzPX/sJRron9F7MXHZXFOL65lpWKAo9OvZ8Df4frEu
7ICVN7h1mhg24N1pI8WnO3RQ+ymQ5avw+pTYSof3Z4NTVI4X6BpP0A5vULpGk4SN1l06gYjXIrmo
MYxxIQboNukh09JLpYbmECqhrzrwtxIOYQ0PLYglEzdBc096JJ73i4efKXwgHBIJs9mG9sIly+Sr
QO+SdBRKU8KZ0vEGl1STtjT9zXbXvqoZmEMIUDtB+UevGlfbu6bUmcRN6uEzKqVIe7tv4AOdTU8E
UWeNf6uUdsp4O1d+1BX1+Lw6mGk42B5Zr5N+XvcGTQXA4FR8E1WXoGrE5dXIptWIg2ySwtKxcA/O
L1F863CZXQAVVkBTappGgWmnIqzHnTZgdrXQGX6MHc6HLVZtP4L5ZvfxbbushpslDYdmL+zJZp/e
nXb5bsu/96HDLuLTB3rY97wdNux73t2v0wI+W1Oln5sn9z6PlDWn05rO+bmj5HdcWnvP4aMTFCux
xg1CxzPpdJrsmOZlET+8bYTOCZbuPvr/kedaJkL4j+/T0+e/H63nr/F7PnN0BZ/Ltmh0J+K0LB6P
g8cm6vcMwVcHeDwEEXIVjudEXviwy3s8BC4bxE7oMUweW7aeg8ACX/hopvzZXPg/D8FzU8E1JfHx
PePw1VH+GAfLPPF8ds4ZC1zaeWFgj6aCe+JbDjIyroVc4V4k54cbhyfEZv/6IxFCGA8QR0c31sUG
AKzA0Tg4Jwj4WAxA6EMksKQj9MONw14U6aXzAWER0wSlCAbIM6V6ezQO3okTWQ5tQI0RAIkfchw8
aVO/eBxsAgMaMy5Xi6zUV+OAArEFmxvtb9oif+25+I4g8iXrICKa30/5Jl3WT6WlP/vAIQx9+/5D
hL28/+c/CKNHn1P22X/1csqD+v9PR7FjioCP3jxExOlrHv784fq+/eaj7zpc1OGXF+myuqs+J8P0
xvBwlkc4oOXjFBACqpngQ3+czTeJ88sUeO7gv7RFc1cti7v6q8Nzf0EnvfTwr9P1ce7ixG0gSS8/
8sWyWt6nd4cD6Ybq2NPkf+lZ/y/htS/T4++N+bPy3y889r/yu6xd5l+Pyz5ZPj8uT83cL0n/2/l8
qGee+rPjZ1Wf+Jwv76qf/gsAAP//</cx:binary>
              </cx:geoCache>
            </cx:geography>
          </cx:layoutPr>
        </cx:series>
      </cx:plotAreaRegion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96">
  <cs:axisTitle>
    <cs:lnRef idx="0"/>
    <cs:fillRef idx="0"/>
    <cs:effectRef idx="0"/>
    <cs:fontRef idx="minor">
      <a:schemeClr val="lt1">
        <a:lumMod val="95000"/>
      </a:schemeClr>
    </cs:fontRef>
    <cs:defRPr sz="900"/>
  </cs:axisTitle>
  <cs:categoryAxis>
    <cs:lnRef idx="0"/>
    <cs:fillRef idx="0"/>
    <cs:effectRef idx="0"/>
    <cs:fontRef idx="minor">
      <a:schemeClr val="lt1">
        <a:lumMod val="9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</cs:spPr>
    <cs:defRPr sz="1000"/>
  </cs:chartArea>
  <cs:dataLabel>
    <cs:lnRef idx="0"/>
    <cs:fillRef idx="0"/>
    <cs:effectRef idx="0"/>
    <cs:fontRef idx="minor">
      <a:schemeClr val="lt1">
        <a:lumMod val="9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lt1"/>
    </cs:fontRef>
    <cs:spPr>
      <a:solidFill>
        <a:schemeClr val="phClr"/>
      </a:solidFill>
      <a:ln w="3175">
        <a:solidFill>
          <a:schemeClr val="dk1">
            <a:lumMod val="65000"/>
            <a:lumOff val="35000"/>
          </a:schemeClr>
        </a:solidFill>
      </a:ln>
    </cs:spPr>
  </cs:dataPoint>
  <cs:dataPoint3D>
    <cs:lnRef idx="0"/>
    <cs:fillRef idx="0">
      <cs:styleClr val="auto"/>
    </cs:fillRef>
    <cs:effectRef idx="0"/>
    <cs:fontRef idx="minor">
      <a:schemeClr val="lt1"/>
    </cs:fontRef>
    <cs:spPr>
      <a:solidFill>
        <a:schemeClr val="phClr"/>
      </a:solidFill>
    </cs:spPr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lt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lt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9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10000"/>
            <a:lumOff val="1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95000"/>
      </a:schemeClr>
    </cs:fontRef>
    <cs:defRPr sz="9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9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lt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lt1">
        <a:lumMod val="9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95000"/>
      </a:schemeClr>
    </cs:fontRef>
    <cs:defRPr sz="9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/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gradFill flip="none" rotWithShape="1">
        <a:gsLst>
          <a:gs pos="0">
            <a:schemeClr val="phClr"/>
          </a:gs>
          <a:gs pos="75000">
            <a:schemeClr val="phClr">
              <a:lumMod val="60000"/>
              <a:lumOff val="40000"/>
            </a:schemeClr>
          </a:gs>
          <a:gs pos="51000">
            <a:schemeClr val="phClr">
              <a:alpha val="75000"/>
            </a:schemeClr>
          </a:gs>
          <a:gs pos="100000">
            <a:schemeClr val="phClr">
              <a:lumMod val="20000"/>
              <a:lumOff val="80000"/>
              <a:alpha val="15000"/>
            </a:schemeClr>
          </a:gs>
        </a:gsLst>
        <a:lin ang="10800000" scaled="1"/>
      </a:gra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 flip="none" rotWithShape="1">
        <a:gsLst>
          <a:gs pos="100000">
            <a:schemeClr val="phClr">
              <a:alpha val="0"/>
            </a:schemeClr>
          </a:gs>
          <a:gs pos="50000">
            <a:schemeClr val="phClr"/>
          </a:gs>
        </a:gsLst>
        <a:lin ang="10800000" scaled="1"/>
      </a:gradFill>
      <a:sp3d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 flip="none" rotWithShape="1">
        <a:gsLst>
          <a:gs pos="0">
            <a:schemeClr val="phClr"/>
          </a:gs>
          <a:gs pos="75000">
            <a:schemeClr val="phClr">
              <a:lumMod val="60000"/>
              <a:lumOff val="40000"/>
            </a:schemeClr>
          </a:gs>
          <a:gs pos="51000">
            <a:schemeClr val="phClr">
              <a:alpha val="75000"/>
            </a:schemeClr>
          </a:gs>
          <a:gs pos="100000">
            <a:schemeClr val="phClr">
              <a:lumMod val="20000"/>
              <a:lumOff val="80000"/>
              <a:alpha val="15000"/>
            </a:schemeClr>
          </a:gs>
        </a:gsLst>
        <a:lin ang="5400000" scaled="0"/>
      </a:gradFill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  <a:headEnd type="none" w="sm" len="sm"/>
        <a:tailEnd type="none" w="sm" len="sm"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1" kern="1200" cap="all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390525</xdr:colOff>
      <xdr:row>14</xdr:row>
      <xdr:rowOff>133350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3" name="Año">
              <a:extLst>
                <a:ext uri="{FF2B5EF4-FFF2-40B4-BE49-F238E27FC236}">
                  <a16:creationId xmlns:a16="http://schemas.microsoft.com/office/drawing/2014/main" id="{A9871CA3-B4F7-48A8-8A97-D9A7FD96421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ño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0"/>
              <a:ext cx="1914525" cy="28003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10</xdr:col>
      <xdr:colOff>0</xdr:colOff>
      <xdr:row>0</xdr:row>
      <xdr:rowOff>28574</xdr:rowOff>
    </xdr:from>
    <xdr:to>
      <xdr:col>18</xdr:col>
      <xdr:colOff>666750</xdr:colOff>
      <xdr:row>35</xdr:row>
      <xdr:rowOff>38099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4" name="Gráfico 3">
              <a:extLst>
                <a:ext uri="{FF2B5EF4-FFF2-40B4-BE49-F238E27FC236}">
                  <a16:creationId xmlns:a16="http://schemas.microsoft.com/office/drawing/2014/main" id="{FC2862BA-318A-41CA-9C50-07B50CFFBBE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620000" y="28574"/>
              <a:ext cx="6762750" cy="66770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>
    <xdr:from>
      <xdr:col>0</xdr:col>
      <xdr:colOff>38100</xdr:colOff>
      <xdr:row>20</xdr:row>
      <xdr:rowOff>180975</xdr:rowOff>
    </xdr:from>
    <xdr:to>
      <xdr:col>10</xdr:col>
      <xdr:colOff>0</xdr:colOff>
      <xdr:row>35</xdr:row>
      <xdr:rowOff>66675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23CB1D61-8BC3-4675-8878-EB64F28717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409574</xdr:colOff>
      <xdr:row>0</xdr:row>
      <xdr:rowOff>38100</xdr:rowOff>
    </xdr:from>
    <xdr:to>
      <xdr:col>10</xdr:col>
      <xdr:colOff>9525</xdr:colOff>
      <xdr:row>20</xdr:row>
      <xdr:rowOff>180975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EF0DE9A8-2C9F-433B-A890-8C4E1DC574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15</xdr:row>
      <xdr:rowOff>0</xdr:rowOff>
    </xdr:from>
    <xdr:to>
      <xdr:col>2</xdr:col>
      <xdr:colOff>400050</xdr:colOff>
      <xdr:row>20</xdr:row>
      <xdr:rowOff>133350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7" name="Employment Type">
              <a:extLst>
                <a:ext uri="{FF2B5EF4-FFF2-40B4-BE49-F238E27FC236}">
                  <a16:creationId xmlns:a16="http://schemas.microsoft.com/office/drawing/2014/main" id="{7C37607E-A355-4991-8892-F217670B3FD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Employment Type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2857500"/>
              <a:ext cx="1924050" cy="10858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utor" refreshedDate="43806.661408912034" backgroundQuery="1" createdVersion="6" refreshedVersion="6" minRefreshableVersion="3" recordCount="0" supportSubquery="1" supportAdvancedDrill="1" xr:uid="{963C4F05-B735-414C-958F-E67482EFA2C5}">
  <cacheSource type="external" connectionId="1"/>
  <cacheFields count="3">
    <cacheField name="[Tabla1].[Location].[Location]" caption="Location" numFmtId="0" hierarchy="5" level="1">
      <sharedItems count="5">
        <s v="Alajuela"/>
        <s v="Cartago"/>
        <s v="Guanacaste"/>
        <s v="Heredia"/>
        <s v="San José"/>
      </sharedItems>
    </cacheField>
    <cacheField name="[Measures].[Recuento de Full Name]" caption="Recuento de Full Name" numFmtId="0" hierarchy="21" level="32767"/>
    <cacheField name="[Tabla1].[Año].[Año]" caption="Año" numFmtId="0" hierarchy="4" level="1">
      <sharedItems containsSemiMixedTypes="0" containsNonDate="0" containsString="0"/>
    </cacheField>
  </cacheFields>
  <cacheHierarchies count="22">
    <cacheHierarchy uniqueName="[Tabla1].[Full Name]" caption="Full Name" attribute="1" defaultMemberUniqueName="[Tabla1].[Full Name].[All]" allUniqueName="[Tabla1].[Full Name].[All]" dimensionUniqueName="[Tabla1]" displayFolder="" count="0" memberValueDatatype="130" unbalanced="0"/>
    <cacheHierarchy uniqueName="[Tabla1].[Hire Date]" caption="Hire Date" attribute="1" time="1" defaultMemberUniqueName="[Tabla1].[Hire Date].[All]" allUniqueName="[Tabla1].[Hire Date].[All]" dimensionUniqueName="[Tabla1]" displayFolder="" count="0" memberValueDatatype="7" unbalanced="0"/>
    <cacheHierarchy uniqueName="[Tabla1].[Periodo]" caption="Periodo" attribute="1" defaultMemberUniqueName="[Tabla1].[Periodo].[All]" allUniqueName="[Tabla1].[Periodo].[All]" dimensionUniqueName="[Tabla1]" displayFolder="" count="0" memberValueDatatype="130" unbalanced="0"/>
    <cacheHierarchy uniqueName="[Tabla1].[mes]" caption="mes" attribute="1" defaultMemberUniqueName="[Tabla1].[mes].[All]" allUniqueName="[Tabla1].[mes].[All]" dimensionUniqueName="[Tabla1]" displayFolder="" count="0" memberValueDatatype="130" unbalanced="0"/>
    <cacheHierarchy uniqueName="[Tabla1].[Año]" caption="Año" attribute="1" defaultMemberUniqueName="[Tabla1].[Año].[All]" allUniqueName="[Tabla1].[Año].[All]" dimensionUniqueName="[Tabla1]" displayFolder="" count="2" memberValueDatatype="20" unbalanced="0">
      <fieldsUsage count="2">
        <fieldUsage x="-1"/>
        <fieldUsage x="2"/>
      </fieldsUsage>
    </cacheHierarchy>
    <cacheHierarchy uniqueName="[Tabla1].[Location]" caption="Location" attribute="1" defaultMemberUniqueName="[Tabla1].[Location].[All]" allUniqueName="[Tabla1].[Location].[All]" dimensionUniqueName="[Tabla1]" displayFolder="" count="2" memberValueDatatype="130" unbalanced="0">
      <fieldsUsage count="2">
        <fieldUsage x="-1"/>
        <fieldUsage x="0"/>
      </fieldsUsage>
    </cacheHierarchy>
    <cacheHierarchy uniqueName="[Tabla1].[Termination Date]" caption="Termination Date" attribute="1" time="1" defaultMemberUniqueName="[Tabla1].[Termination Date].[All]" allUniqueName="[Tabla1].[Termination Date].[All]" dimensionUniqueName="[Tabla1]" displayFolder="" count="0" memberValueDatatype="7" unbalanced="0"/>
    <cacheHierarchy uniqueName="[Tabla1].[Employment Type]" caption="Employment Type" attribute="1" defaultMemberUniqueName="[Tabla1].[Employment Type].[All]" allUniqueName="[Tabla1].[Employment Type].[All]" dimensionUniqueName="[Tabla1]" displayFolder="" count="2" memberValueDatatype="130" unbalanced="0"/>
    <cacheHierarchy uniqueName="[Tabla1].[Year]" caption="Year" attribute="1" defaultMemberUniqueName="[Tabla1].[Year].[All]" allUniqueName="[Tabla1].[Year].[All]" dimensionUniqueName="[Tabla1]" displayFolder="" count="0" memberValueDatatype="20" unbalanced="0"/>
    <cacheHierarchy uniqueName="[Tabla1].[Base Salary]" caption="Base Salary" attribute="1" defaultMemberUniqueName="[Tabla1].[Base Salary].[All]" allUniqueName="[Tabla1].[Base Salary].[All]" dimensionUniqueName="[Tabla1]" displayFolder="" count="0" memberValueDatatype="20" unbalanced="0"/>
    <cacheHierarchy uniqueName="[Tabla1].[Rangos de Salarios]" caption="Rangos de Salarios" attribute="1" defaultMemberUniqueName="[Tabla1].[Rangos de Salarios].[All]" allUniqueName="[Tabla1].[Rangos de Salarios].[All]" dimensionUniqueName="[Tabla1]" displayFolder="" count="0" memberValueDatatype="130" unbalanced="0"/>
    <cacheHierarchy uniqueName="[Tabla1].[Bonus]" caption="Bonus" attribute="1" defaultMemberUniqueName="[Tabla1].[Bonus].[All]" allUniqueName="[Tabla1].[Bonus].[All]" dimensionUniqueName="[Tabla1]" displayFolder="" count="0" memberValueDatatype="5" unbalanced="0"/>
    <cacheHierarchy uniqueName="[Tabla1].[Overtime]" caption="Overtime" attribute="1" defaultMemberUniqueName="[Tabla1].[Overtime].[All]" allUniqueName="[Tabla1].[Overtime].[All]" dimensionUniqueName="[Tabla1]" displayFolder="" count="0" memberValueDatatype="5" unbalanced="0"/>
    <cacheHierarchy uniqueName="[Tabla1].[Commission]" caption="Commission" attribute="1" defaultMemberUniqueName="[Tabla1].[Commission].[All]" allUniqueName="[Tabla1].[Commission].[All]" dimensionUniqueName="[Tabla1]" displayFolder="" count="0" memberValueDatatype="20" unbalanced="0"/>
    <cacheHierarchy uniqueName="[Tabla1].[Total Compensation]" caption="Total Compensation" attribute="1" defaultMemberUniqueName="[Tabla1].[Total Compensation].[All]" allUniqueName="[Tabla1].[Total Compensation].[All]" dimensionUniqueName="[Tabla1]" displayFolder="" count="0" memberValueDatatype="5" unbalanced="0"/>
    <cacheHierarchy uniqueName="[Tabla1].[Department]" caption="Department" attribute="1" defaultMemberUniqueName="[Tabla1].[Department].[All]" allUniqueName="[Tabla1].[Department].[All]" dimensionUniqueName="[Tabla1]" displayFolder="" count="0" memberValueDatatype="130" unbalanced="0"/>
    <cacheHierarchy uniqueName="[Tabla1].[PTO Days]" caption="PTO Days" attribute="1" defaultMemberUniqueName="[Tabla1].[PTO Days].[All]" allUniqueName="[Tabla1].[PTO Days].[All]" dimensionUniqueName="[Tabla1]" displayFolder="" count="0" memberValueDatatype="20" unbalanced="0"/>
    <cacheHierarchy uniqueName="[Tabla1].[Sick Days]" caption="Sick Days" attribute="1" defaultMemberUniqueName="[Tabla1].[Sick Days].[All]" allUniqueName="[Tabla1].[Sick Days].[All]" dimensionUniqueName="[Tabla1]" displayFolder="" count="0" memberValueDatatype="20" unbalanced="0"/>
    <cacheHierarchy uniqueName="[Tabla1].[Performance Score]" caption="Performance Score" attribute="1" defaultMemberUniqueName="[Tabla1].[Performance Score].[All]" allUniqueName="[Tabla1].[Performance Score].[All]" dimensionUniqueName="[Tabla1]" displayFolder="" count="0" memberValueDatatype="20" unbalanced="0"/>
    <cacheHierarchy uniqueName="[Measures].[__XL_Count Tabla1]" caption="__XL_Count Tabla1" measure="1" displayFolder="" measureGroup="Tabla1" count="0" hidden="1"/>
    <cacheHierarchy uniqueName="[Measures].[__No measures defined]" caption="__No measures defined" measure="1" displayFolder="" count="0" hidden="1"/>
    <cacheHierarchy uniqueName="[Measures].[Recuento de Full Name]" caption="Recuento de Full Name" measure="1" displayFolder="" measureGroup="Tabla1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0"/>
        </ext>
      </extLst>
    </cacheHierarchy>
  </cacheHierarchies>
  <kpis count="0"/>
  <dimensions count="2">
    <dimension measure="1" name="Measures" uniqueName="[Measures]" caption="Measures"/>
    <dimension name="Tabla1" uniqueName="[Tabla1]" caption="Tabla1"/>
  </dimensions>
  <measureGroups count="1">
    <measureGroup name="Tabla1" caption="Tabla1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utor" refreshedDate="43806.661409259257" backgroundQuery="1" createdVersion="6" refreshedVersion="6" minRefreshableVersion="3" recordCount="0" supportSubquery="1" supportAdvancedDrill="1" xr:uid="{451C6CB7-FA8F-4A8D-9D1E-FF1D92255001}">
  <cacheSource type="external" connectionId="1"/>
  <cacheFields count="3">
    <cacheField name="[Measures].[Recuento de Full Name]" caption="Recuento de Full Name" numFmtId="0" hierarchy="21" level="32767"/>
    <cacheField name="[Tabla1].[Rangos de Salarios].[Rangos de Salarios]" caption="Rangos de Salarios" numFmtId="0" hierarchy="10" level="1">
      <sharedItems count="5">
        <s v="&lt; $30 K"/>
        <s v="&gt; = $50 K - &lt; $75 K"/>
        <s v="&gt;= $100 K"/>
        <s v="&gt;= $30 K - &gt; $50 K"/>
        <s v="&gt;= $75 K - &lt; $100 K"/>
      </sharedItems>
    </cacheField>
    <cacheField name="[Tabla1].[Año].[Año]" caption="Año" numFmtId="0" hierarchy="4" level="1">
      <sharedItems containsSemiMixedTypes="0" containsNonDate="0" containsString="0"/>
    </cacheField>
  </cacheFields>
  <cacheHierarchies count="22">
    <cacheHierarchy uniqueName="[Tabla1].[Full Name]" caption="Full Name" attribute="1" defaultMemberUniqueName="[Tabla1].[Full Name].[All]" allUniqueName="[Tabla1].[Full Name].[All]" dimensionUniqueName="[Tabla1]" displayFolder="" count="0" memberValueDatatype="130" unbalanced="0"/>
    <cacheHierarchy uniqueName="[Tabla1].[Hire Date]" caption="Hire Date" attribute="1" time="1" defaultMemberUniqueName="[Tabla1].[Hire Date].[All]" allUniqueName="[Tabla1].[Hire Date].[All]" dimensionUniqueName="[Tabla1]" displayFolder="" count="0" memberValueDatatype="7" unbalanced="0"/>
    <cacheHierarchy uniqueName="[Tabla1].[Periodo]" caption="Periodo" attribute="1" defaultMemberUniqueName="[Tabla1].[Periodo].[All]" allUniqueName="[Tabla1].[Periodo].[All]" dimensionUniqueName="[Tabla1]" displayFolder="" count="0" memberValueDatatype="130" unbalanced="0"/>
    <cacheHierarchy uniqueName="[Tabla1].[mes]" caption="mes" attribute="1" defaultMemberUniqueName="[Tabla1].[mes].[All]" allUniqueName="[Tabla1].[mes].[All]" dimensionUniqueName="[Tabla1]" displayFolder="" count="0" memberValueDatatype="130" unbalanced="0"/>
    <cacheHierarchy uniqueName="[Tabla1].[Año]" caption="Año" attribute="1" defaultMemberUniqueName="[Tabla1].[Año].[All]" allUniqueName="[Tabla1].[Año].[All]" dimensionUniqueName="[Tabla1]" displayFolder="" count="2" memberValueDatatype="20" unbalanced="0">
      <fieldsUsage count="2">
        <fieldUsage x="-1"/>
        <fieldUsage x="2"/>
      </fieldsUsage>
    </cacheHierarchy>
    <cacheHierarchy uniqueName="[Tabla1].[Location]" caption="Location" attribute="1" defaultMemberUniqueName="[Tabla1].[Location].[All]" allUniqueName="[Tabla1].[Location].[All]" dimensionUniqueName="[Tabla1]" displayFolder="" count="0" memberValueDatatype="130" unbalanced="0"/>
    <cacheHierarchy uniqueName="[Tabla1].[Termination Date]" caption="Termination Date" attribute="1" time="1" defaultMemberUniqueName="[Tabla1].[Termination Date].[All]" allUniqueName="[Tabla1].[Termination Date].[All]" dimensionUniqueName="[Tabla1]" displayFolder="" count="0" memberValueDatatype="7" unbalanced="0"/>
    <cacheHierarchy uniqueName="[Tabla1].[Employment Type]" caption="Employment Type" attribute="1" defaultMemberUniqueName="[Tabla1].[Employment Type].[All]" allUniqueName="[Tabla1].[Employment Type].[All]" dimensionUniqueName="[Tabla1]" displayFolder="" count="2" memberValueDatatype="130" unbalanced="0"/>
    <cacheHierarchy uniqueName="[Tabla1].[Year]" caption="Year" attribute="1" defaultMemberUniqueName="[Tabla1].[Year].[All]" allUniqueName="[Tabla1].[Year].[All]" dimensionUniqueName="[Tabla1]" displayFolder="" count="0" memberValueDatatype="20" unbalanced="0"/>
    <cacheHierarchy uniqueName="[Tabla1].[Base Salary]" caption="Base Salary" attribute="1" defaultMemberUniqueName="[Tabla1].[Base Salary].[All]" allUniqueName="[Tabla1].[Base Salary].[All]" dimensionUniqueName="[Tabla1]" displayFolder="" count="0" memberValueDatatype="20" unbalanced="0"/>
    <cacheHierarchy uniqueName="[Tabla1].[Rangos de Salarios]" caption="Rangos de Salarios" attribute="1" defaultMemberUniqueName="[Tabla1].[Rangos de Salarios].[All]" allUniqueName="[Tabla1].[Rangos de Salarios].[All]" dimensionUniqueName="[Tabla1]" displayFolder="" count="2" memberValueDatatype="130" unbalanced="0">
      <fieldsUsage count="2">
        <fieldUsage x="-1"/>
        <fieldUsage x="1"/>
      </fieldsUsage>
    </cacheHierarchy>
    <cacheHierarchy uniqueName="[Tabla1].[Bonus]" caption="Bonus" attribute="1" defaultMemberUniqueName="[Tabla1].[Bonus].[All]" allUniqueName="[Tabla1].[Bonus].[All]" dimensionUniqueName="[Tabla1]" displayFolder="" count="0" memberValueDatatype="5" unbalanced="0"/>
    <cacheHierarchy uniqueName="[Tabla1].[Overtime]" caption="Overtime" attribute="1" defaultMemberUniqueName="[Tabla1].[Overtime].[All]" allUniqueName="[Tabla1].[Overtime].[All]" dimensionUniqueName="[Tabla1]" displayFolder="" count="0" memberValueDatatype="5" unbalanced="0"/>
    <cacheHierarchy uniqueName="[Tabla1].[Commission]" caption="Commission" attribute="1" defaultMemberUniqueName="[Tabla1].[Commission].[All]" allUniqueName="[Tabla1].[Commission].[All]" dimensionUniqueName="[Tabla1]" displayFolder="" count="0" memberValueDatatype="20" unbalanced="0"/>
    <cacheHierarchy uniqueName="[Tabla1].[Total Compensation]" caption="Total Compensation" attribute="1" defaultMemberUniqueName="[Tabla1].[Total Compensation].[All]" allUniqueName="[Tabla1].[Total Compensation].[All]" dimensionUniqueName="[Tabla1]" displayFolder="" count="0" memberValueDatatype="5" unbalanced="0"/>
    <cacheHierarchy uniqueName="[Tabla1].[Department]" caption="Department" attribute="1" defaultMemberUniqueName="[Tabla1].[Department].[All]" allUniqueName="[Tabla1].[Department].[All]" dimensionUniqueName="[Tabla1]" displayFolder="" count="0" memberValueDatatype="130" unbalanced="0"/>
    <cacheHierarchy uniqueName="[Tabla1].[PTO Days]" caption="PTO Days" attribute="1" defaultMemberUniqueName="[Tabla1].[PTO Days].[All]" allUniqueName="[Tabla1].[PTO Days].[All]" dimensionUniqueName="[Tabla1]" displayFolder="" count="0" memberValueDatatype="20" unbalanced="0"/>
    <cacheHierarchy uniqueName="[Tabla1].[Sick Days]" caption="Sick Days" attribute="1" defaultMemberUniqueName="[Tabla1].[Sick Days].[All]" allUniqueName="[Tabla1].[Sick Days].[All]" dimensionUniqueName="[Tabla1]" displayFolder="" count="0" memberValueDatatype="20" unbalanced="0"/>
    <cacheHierarchy uniqueName="[Tabla1].[Performance Score]" caption="Performance Score" attribute="1" defaultMemberUniqueName="[Tabla1].[Performance Score].[All]" allUniqueName="[Tabla1].[Performance Score].[All]" dimensionUniqueName="[Tabla1]" displayFolder="" count="0" memberValueDatatype="20" unbalanced="0"/>
    <cacheHierarchy uniqueName="[Measures].[__XL_Count Tabla1]" caption="__XL_Count Tabla1" measure="1" displayFolder="" measureGroup="Tabla1" count="0" hidden="1"/>
    <cacheHierarchy uniqueName="[Measures].[__No measures defined]" caption="__No measures defined" measure="1" displayFolder="" count="0" hidden="1"/>
    <cacheHierarchy uniqueName="[Measures].[Recuento de Full Name]" caption="Recuento de Full Name" measure="1" displayFolder="" measureGroup="Tabla1" count="0" oneField="1" hidden="1">
      <fieldsUsage count="1">
        <fieldUsage x="0"/>
      </fieldsUsage>
      <extLst>
        <ext xmlns:x15="http://schemas.microsoft.com/office/spreadsheetml/2010/11/main" uri="{B97F6D7D-B522-45F9-BDA1-12C45D357490}">
          <x15:cacheHierarchy aggregatedColumn="0"/>
        </ext>
      </extLst>
    </cacheHierarchy>
  </cacheHierarchies>
  <kpis count="0"/>
  <dimensions count="2">
    <dimension measure="1" name="Measures" uniqueName="[Measures]" caption="Measures"/>
    <dimension name="Tabla1" uniqueName="[Tabla1]" caption="Tabla1"/>
  </dimensions>
  <measureGroups count="1">
    <measureGroup name="Tabla1" caption="Tabla1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utor" refreshedDate="43806.66140960648" backgroundQuery="1" createdVersion="6" refreshedVersion="6" minRefreshableVersion="3" recordCount="0" supportSubquery="1" supportAdvancedDrill="1" xr:uid="{75AF8516-4F54-444D-9BAE-AA405CB59938}">
  <cacheSource type="external" connectionId="1"/>
  <cacheFields count="3">
    <cacheField name="[Measures].[Recuento de Full Name]" caption="Recuento de Full Name" numFmtId="0" hierarchy="21" level="32767"/>
    <cacheField name="[Tabla1].[Department].[Department]" caption="Department" numFmtId="0" hierarchy="15" level="1">
      <sharedItems count="9">
        <s v="Accounting"/>
        <s v="Administration"/>
        <s v="Customer Support"/>
        <s v="Finance"/>
        <s v="Human Resources"/>
        <s v="IT"/>
        <s v="Marketing"/>
        <s v="R&amp;D"/>
        <s v="Sales"/>
      </sharedItems>
    </cacheField>
    <cacheField name="[Tabla1].[Año].[Año]" caption="Año" numFmtId="0" hierarchy="4" level="1">
      <sharedItems containsSemiMixedTypes="0" containsNonDate="0" containsString="0"/>
    </cacheField>
  </cacheFields>
  <cacheHierarchies count="22">
    <cacheHierarchy uniqueName="[Tabla1].[Full Name]" caption="Full Name" attribute="1" defaultMemberUniqueName="[Tabla1].[Full Name].[All]" allUniqueName="[Tabla1].[Full Name].[All]" dimensionUniqueName="[Tabla1]" displayFolder="" count="0" memberValueDatatype="130" unbalanced="0"/>
    <cacheHierarchy uniqueName="[Tabla1].[Hire Date]" caption="Hire Date" attribute="1" time="1" defaultMemberUniqueName="[Tabla1].[Hire Date].[All]" allUniqueName="[Tabla1].[Hire Date].[All]" dimensionUniqueName="[Tabla1]" displayFolder="" count="0" memberValueDatatype="7" unbalanced="0"/>
    <cacheHierarchy uniqueName="[Tabla1].[Periodo]" caption="Periodo" attribute="1" defaultMemberUniqueName="[Tabla1].[Periodo].[All]" allUniqueName="[Tabla1].[Periodo].[All]" dimensionUniqueName="[Tabla1]" displayFolder="" count="0" memberValueDatatype="130" unbalanced="0"/>
    <cacheHierarchy uniqueName="[Tabla1].[mes]" caption="mes" attribute="1" defaultMemberUniqueName="[Tabla1].[mes].[All]" allUniqueName="[Tabla1].[mes].[All]" dimensionUniqueName="[Tabla1]" displayFolder="" count="0" memberValueDatatype="130" unbalanced="0"/>
    <cacheHierarchy uniqueName="[Tabla1].[Año]" caption="Año" attribute="1" defaultMemberUniqueName="[Tabla1].[Año].[All]" allUniqueName="[Tabla1].[Año].[All]" dimensionUniqueName="[Tabla1]" displayFolder="" count="2" memberValueDatatype="20" unbalanced="0">
      <fieldsUsage count="2">
        <fieldUsage x="-1"/>
        <fieldUsage x="2"/>
      </fieldsUsage>
    </cacheHierarchy>
    <cacheHierarchy uniqueName="[Tabla1].[Location]" caption="Location" attribute="1" defaultMemberUniqueName="[Tabla1].[Location].[All]" allUniqueName="[Tabla1].[Location].[All]" dimensionUniqueName="[Tabla1]" displayFolder="" count="0" memberValueDatatype="130" unbalanced="0"/>
    <cacheHierarchy uniqueName="[Tabla1].[Termination Date]" caption="Termination Date" attribute="1" time="1" defaultMemberUniqueName="[Tabla1].[Termination Date].[All]" allUniqueName="[Tabla1].[Termination Date].[All]" dimensionUniqueName="[Tabla1]" displayFolder="" count="0" memberValueDatatype="7" unbalanced="0"/>
    <cacheHierarchy uniqueName="[Tabla1].[Employment Type]" caption="Employment Type" attribute="1" defaultMemberUniqueName="[Tabla1].[Employment Type].[All]" allUniqueName="[Tabla1].[Employment Type].[All]" dimensionUniqueName="[Tabla1]" displayFolder="" count="2" memberValueDatatype="130" unbalanced="0"/>
    <cacheHierarchy uniqueName="[Tabla1].[Year]" caption="Year" attribute="1" defaultMemberUniqueName="[Tabla1].[Year].[All]" allUniqueName="[Tabla1].[Year].[All]" dimensionUniqueName="[Tabla1]" displayFolder="" count="0" memberValueDatatype="20" unbalanced="0"/>
    <cacheHierarchy uniqueName="[Tabla1].[Base Salary]" caption="Base Salary" attribute="1" defaultMemberUniqueName="[Tabla1].[Base Salary].[All]" allUniqueName="[Tabla1].[Base Salary].[All]" dimensionUniqueName="[Tabla1]" displayFolder="" count="0" memberValueDatatype="20" unbalanced="0"/>
    <cacheHierarchy uniqueName="[Tabla1].[Rangos de Salarios]" caption="Rangos de Salarios" attribute="1" defaultMemberUniqueName="[Tabla1].[Rangos de Salarios].[All]" allUniqueName="[Tabla1].[Rangos de Salarios].[All]" dimensionUniqueName="[Tabla1]" displayFolder="" count="0" memberValueDatatype="130" unbalanced="0"/>
    <cacheHierarchy uniqueName="[Tabla1].[Bonus]" caption="Bonus" attribute="1" defaultMemberUniqueName="[Tabla1].[Bonus].[All]" allUniqueName="[Tabla1].[Bonus].[All]" dimensionUniqueName="[Tabla1]" displayFolder="" count="0" memberValueDatatype="5" unbalanced="0"/>
    <cacheHierarchy uniqueName="[Tabla1].[Overtime]" caption="Overtime" attribute="1" defaultMemberUniqueName="[Tabla1].[Overtime].[All]" allUniqueName="[Tabla1].[Overtime].[All]" dimensionUniqueName="[Tabla1]" displayFolder="" count="0" memberValueDatatype="5" unbalanced="0"/>
    <cacheHierarchy uniqueName="[Tabla1].[Commission]" caption="Commission" attribute="1" defaultMemberUniqueName="[Tabla1].[Commission].[All]" allUniqueName="[Tabla1].[Commission].[All]" dimensionUniqueName="[Tabla1]" displayFolder="" count="0" memberValueDatatype="20" unbalanced="0"/>
    <cacheHierarchy uniqueName="[Tabla1].[Total Compensation]" caption="Total Compensation" attribute="1" defaultMemberUniqueName="[Tabla1].[Total Compensation].[All]" allUniqueName="[Tabla1].[Total Compensation].[All]" dimensionUniqueName="[Tabla1]" displayFolder="" count="0" memberValueDatatype="5" unbalanced="0"/>
    <cacheHierarchy uniqueName="[Tabla1].[Department]" caption="Department" attribute="1" defaultMemberUniqueName="[Tabla1].[Department].[All]" allUniqueName="[Tabla1].[Department].[All]" dimensionUniqueName="[Tabla1]" displayFolder="" count="2" memberValueDatatype="130" unbalanced="0">
      <fieldsUsage count="2">
        <fieldUsage x="-1"/>
        <fieldUsage x="1"/>
      </fieldsUsage>
    </cacheHierarchy>
    <cacheHierarchy uniqueName="[Tabla1].[PTO Days]" caption="PTO Days" attribute="1" defaultMemberUniqueName="[Tabla1].[PTO Days].[All]" allUniqueName="[Tabla1].[PTO Days].[All]" dimensionUniqueName="[Tabla1]" displayFolder="" count="0" memberValueDatatype="20" unbalanced="0"/>
    <cacheHierarchy uniqueName="[Tabla1].[Sick Days]" caption="Sick Days" attribute="1" defaultMemberUniqueName="[Tabla1].[Sick Days].[All]" allUniqueName="[Tabla1].[Sick Days].[All]" dimensionUniqueName="[Tabla1]" displayFolder="" count="0" memberValueDatatype="20" unbalanced="0"/>
    <cacheHierarchy uniqueName="[Tabla1].[Performance Score]" caption="Performance Score" attribute="1" defaultMemberUniqueName="[Tabla1].[Performance Score].[All]" allUniqueName="[Tabla1].[Performance Score].[All]" dimensionUniqueName="[Tabla1]" displayFolder="" count="0" memberValueDatatype="20" unbalanced="0"/>
    <cacheHierarchy uniqueName="[Measures].[__XL_Count Tabla1]" caption="__XL_Count Tabla1" measure="1" displayFolder="" measureGroup="Tabla1" count="0" hidden="1"/>
    <cacheHierarchy uniqueName="[Measures].[__No measures defined]" caption="__No measures defined" measure="1" displayFolder="" count="0" hidden="1"/>
    <cacheHierarchy uniqueName="[Measures].[Recuento de Full Name]" caption="Recuento de Full Name" measure="1" displayFolder="" measureGroup="Tabla1" count="0" oneField="1" hidden="1">
      <fieldsUsage count="1">
        <fieldUsage x="0"/>
      </fieldsUsage>
      <extLst>
        <ext xmlns:x15="http://schemas.microsoft.com/office/spreadsheetml/2010/11/main" uri="{B97F6D7D-B522-45F9-BDA1-12C45D357490}">
          <x15:cacheHierarchy aggregatedColumn="0"/>
        </ext>
      </extLst>
    </cacheHierarchy>
  </cacheHierarchies>
  <kpis count="0"/>
  <dimensions count="2">
    <dimension measure="1" name="Measures" uniqueName="[Measures]" caption="Measures"/>
    <dimension name="Tabla1" uniqueName="[Tabla1]" caption="Tabla1"/>
  </dimensions>
  <measureGroups count="1">
    <measureGroup name="Tabla1" caption="Tabla1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utor" refreshedDate="43806.660638194444" backgroundQuery="1" createdVersion="3" refreshedVersion="6" minRefreshableVersion="3" recordCount="0" supportSubquery="1" supportAdvancedDrill="1" xr:uid="{D56A40DB-4A6A-4310-8786-42AD9B57943D}">
  <cacheSource type="external" connectionId="1">
    <extLst>
      <ext xmlns:x14="http://schemas.microsoft.com/office/spreadsheetml/2009/9/main" uri="{F057638F-6D5F-4e77-A914-E7F072B9BCA8}">
        <x14:sourceConnection name="ThisWorkbookDataModel"/>
      </ext>
    </extLst>
  </cacheSource>
  <cacheFields count="0"/>
  <cacheHierarchies count="22">
    <cacheHierarchy uniqueName="[Tabla1].[Full Name]" caption="Full Name" attribute="1" defaultMemberUniqueName="[Tabla1].[Full Name].[All]" allUniqueName="[Tabla1].[Full Name].[All]" dimensionUniqueName="[Tabla1]" displayFolder="" count="0" memberValueDatatype="130" unbalanced="0"/>
    <cacheHierarchy uniqueName="[Tabla1].[Hire Date]" caption="Hire Date" attribute="1" time="1" defaultMemberUniqueName="[Tabla1].[Hire Date].[All]" allUniqueName="[Tabla1].[Hire Date].[All]" dimensionUniqueName="[Tabla1]" displayFolder="" count="0" memberValueDatatype="7" unbalanced="0"/>
    <cacheHierarchy uniqueName="[Tabla1].[Periodo]" caption="Periodo" attribute="1" defaultMemberUniqueName="[Tabla1].[Periodo].[All]" allUniqueName="[Tabla1].[Periodo].[All]" dimensionUniqueName="[Tabla1]" displayFolder="" count="0" memberValueDatatype="130" unbalanced="0"/>
    <cacheHierarchy uniqueName="[Tabla1].[mes]" caption="mes" attribute="1" defaultMemberUniqueName="[Tabla1].[mes].[All]" allUniqueName="[Tabla1].[mes].[All]" dimensionUniqueName="[Tabla1]" displayFolder="" count="0" memberValueDatatype="130" unbalanced="0"/>
    <cacheHierarchy uniqueName="[Tabla1].[Año]" caption="Año" attribute="1" defaultMemberUniqueName="[Tabla1].[Año].[All]" allUniqueName="[Tabla1].[Año].[All]" dimensionUniqueName="[Tabla1]" displayFolder="" count="2" memberValueDatatype="20" unbalanced="0"/>
    <cacheHierarchy uniqueName="[Tabla1].[Location]" caption="Location" attribute="1" defaultMemberUniqueName="[Tabla1].[Location].[All]" allUniqueName="[Tabla1].[Location].[All]" dimensionUniqueName="[Tabla1]" displayFolder="" count="0" memberValueDatatype="130" unbalanced="0"/>
    <cacheHierarchy uniqueName="[Tabla1].[Termination Date]" caption="Termination Date" attribute="1" time="1" defaultMemberUniqueName="[Tabla1].[Termination Date].[All]" allUniqueName="[Tabla1].[Termination Date].[All]" dimensionUniqueName="[Tabla1]" displayFolder="" count="0" memberValueDatatype="7" unbalanced="0"/>
    <cacheHierarchy uniqueName="[Tabla1].[Employment Type]" caption="Employment Type" attribute="1" defaultMemberUniqueName="[Tabla1].[Employment Type].[All]" allUniqueName="[Tabla1].[Employment Type].[All]" dimensionUniqueName="[Tabla1]" displayFolder="" count="2" memberValueDatatype="130" unbalanced="0"/>
    <cacheHierarchy uniqueName="[Tabla1].[Year]" caption="Year" attribute="1" defaultMemberUniqueName="[Tabla1].[Year].[All]" allUniqueName="[Tabla1].[Year].[All]" dimensionUniqueName="[Tabla1]" displayFolder="" count="0" memberValueDatatype="20" unbalanced="0"/>
    <cacheHierarchy uniqueName="[Tabla1].[Base Salary]" caption="Base Salary" attribute="1" defaultMemberUniqueName="[Tabla1].[Base Salary].[All]" allUniqueName="[Tabla1].[Base Salary].[All]" dimensionUniqueName="[Tabla1]" displayFolder="" count="0" memberValueDatatype="20" unbalanced="0"/>
    <cacheHierarchy uniqueName="[Tabla1].[Rangos de Salarios]" caption="Rangos de Salarios" attribute="1" defaultMemberUniqueName="[Tabla1].[Rangos de Salarios].[All]" allUniqueName="[Tabla1].[Rangos de Salarios].[All]" dimensionUniqueName="[Tabla1]" displayFolder="" count="0" memberValueDatatype="130" unbalanced="0"/>
    <cacheHierarchy uniqueName="[Tabla1].[Bonus]" caption="Bonus" attribute="1" defaultMemberUniqueName="[Tabla1].[Bonus].[All]" allUniqueName="[Tabla1].[Bonus].[All]" dimensionUniqueName="[Tabla1]" displayFolder="" count="0" memberValueDatatype="5" unbalanced="0"/>
    <cacheHierarchy uniqueName="[Tabla1].[Overtime]" caption="Overtime" attribute="1" defaultMemberUniqueName="[Tabla1].[Overtime].[All]" allUniqueName="[Tabla1].[Overtime].[All]" dimensionUniqueName="[Tabla1]" displayFolder="" count="0" memberValueDatatype="5" unbalanced="0"/>
    <cacheHierarchy uniqueName="[Tabla1].[Commission]" caption="Commission" attribute="1" defaultMemberUniqueName="[Tabla1].[Commission].[All]" allUniqueName="[Tabla1].[Commission].[All]" dimensionUniqueName="[Tabla1]" displayFolder="" count="0" memberValueDatatype="20" unbalanced="0"/>
    <cacheHierarchy uniqueName="[Tabla1].[Total Compensation]" caption="Total Compensation" attribute="1" defaultMemberUniqueName="[Tabla1].[Total Compensation].[All]" allUniqueName="[Tabla1].[Total Compensation].[All]" dimensionUniqueName="[Tabla1]" displayFolder="" count="0" memberValueDatatype="5" unbalanced="0"/>
    <cacheHierarchy uniqueName="[Tabla1].[Department]" caption="Department" attribute="1" defaultMemberUniqueName="[Tabla1].[Department].[All]" allUniqueName="[Tabla1].[Department].[All]" dimensionUniqueName="[Tabla1]" displayFolder="" count="0" memberValueDatatype="130" unbalanced="0"/>
    <cacheHierarchy uniqueName="[Tabla1].[PTO Days]" caption="PTO Days" attribute="1" defaultMemberUniqueName="[Tabla1].[PTO Days].[All]" allUniqueName="[Tabla1].[PTO Days].[All]" dimensionUniqueName="[Tabla1]" displayFolder="" count="0" memberValueDatatype="20" unbalanced="0"/>
    <cacheHierarchy uniqueName="[Tabla1].[Sick Days]" caption="Sick Days" attribute="1" defaultMemberUniqueName="[Tabla1].[Sick Days].[All]" allUniqueName="[Tabla1].[Sick Days].[All]" dimensionUniqueName="[Tabla1]" displayFolder="" count="0" memberValueDatatype="20" unbalanced="0"/>
    <cacheHierarchy uniqueName="[Tabla1].[Performance Score]" caption="Performance Score" attribute="1" defaultMemberUniqueName="[Tabla1].[Performance Score].[All]" allUniqueName="[Tabla1].[Performance Score].[All]" dimensionUniqueName="[Tabla1]" displayFolder="" count="0" memberValueDatatype="20" unbalanced="0"/>
    <cacheHierarchy uniqueName="[Measures].[__XL_Count Tabla1]" caption="__XL_Count Tabla1" measure="1" displayFolder="" measureGroup="Tabla1" count="0" hidden="1"/>
    <cacheHierarchy uniqueName="[Measures].[__No measures defined]" caption="__No measures defined" measure="1" displayFolder="" count="0" hidden="1"/>
    <cacheHierarchy uniqueName="[Measures].[Recuento de Full Name]" caption="Recuento de Full Name" measure="1" displayFolder="" measureGroup="Tabla1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</cacheHierarchies>
  <kpis count="0"/>
  <extLst>
    <ext xmlns:x14="http://schemas.microsoft.com/office/spreadsheetml/2009/9/main" uri="{725AE2AE-9491-48be-B2B4-4EB974FC3084}">
      <x14:pivotCacheDefinition slicerData="1" pivotCacheId="919420474"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EE95407-98B1-4C49-BD67-4C3377904FBA}" name="TablaDinámica16" cacheId="208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6">
  <location ref="H3:I13" firstHeaderRow="1" firstDataRow="1" firstDataCol="1"/>
  <pivotFields count="3">
    <pivotField dataField="1" subtotalTop="0" showAll="0" defaultSubtotal="0"/>
    <pivotField axis="axisRow" allDrilled="1" subtotalTop="0" showAll="0" dataSourceSort="1" defaultSubtotal="0" defaultAttributeDrillState="1">
      <items count="9">
        <item x="0"/>
        <item x="1"/>
        <item x="2"/>
        <item x="3"/>
        <item x="4"/>
        <item x="5"/>
        <item x="6"/>
        <item x="7"/>
        <item x="8"/>
      </items>
    </pivotField>
    <pivotField allDrilled="1" subtotalTop="0" showAll="0" dataSourceSort="1" defaultSubtotal="0" defaultAttributeDrillState="1"/>
  </pivotFields>
  <rowFields count="1">
    <field x="1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Recuento de Full Name" fld="0" subtotal="count" baseField="0" baseItem="0"/>
  </dataField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Hierarchies count="22">
    <pivotHierarchy dragToData="1"/>
    <pivotHierarchy dragToData="1"/>
    <pivotHierarchy dragToData="1"/>
    <pivotHierarchy dragToData="1"/>
    <pivotHierarchy multipleItemSelectionAllowed="1" dragToData="1"/>
    <pivotHierarchy multipleItemSelectionAllowed="1" dragToData="1"/>
    <pivotHierarchy dragToData="1"/>
    <pivotHierarchy multipleItemSelectionAllowed="1"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15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HR Dashboard 2.xlsx!Tabla1">
        <x15:activeTabTopLevelEntity name="[Tabla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4565A59-5175-4DB4-AA28-181FDA353374}" name="TablaDinámica13" cacheId="2078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D3:E9" firstHeaderRow="1" firstDataRow="1" firstDataCol="1"/>
  <pivotFields count="3">
    <pivotField dataField="1" subtotalTop="0" showAll="0" defaultSubtotal="0"/>
    <pivotField axis="axisRow" allDrilled="1" subtotalTop="0" showAll="0" defaultSubtotal="0" defaultAttributeDrillState="1">
      <items count="5">
        <item x="4"/>
        <item x="1"/>
        <item x="3"/>
        <item x="0"/>
        <item x="2"/>
      </items>
    </pivotField>
    <pivotField allDrilled="1" subtotalTop="0" showAll="0" dataSourceSort="1" defaultSubtotal="0" defaultAttributeDrillState="1"/>
  </pivotFields>
  <rowFields count="1">
    <field x="1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Recuento de Full Name" fld="0" subtotal="count" baseField="0" baseItem="0"/>
  </dataFields>
  <chartFormats count="1"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Hierarchies count="22">
    <pivotHierarchy dragToData="1"/>
    <pivotHierarchy dragToData="1"/>
    <pivotHierarchy dragToData="1"/>
    <pivotHierarchy dragToData="1"/>
    <pivotHierarchy multipleItemSelectionAllowed="1" dragToData="1"/>
    <pivotHierarchy multipleItemSelectionAllowed="1" dragToData="1"/>
    <pivotHierarchy dragToData="1"/>
    <pivotHierarchy multipleItemSelectionAllowed="1"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10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HR Dashboard 2.xlsx!Tabla1">
        <x15:activeTabTopLevelEntity name="[Tabla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A1F624B-B2AB-4A48-A2C3-02BD56341A5B}" name="TablaDinámica12" cacheId="2075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B9" firstHeaderRow="1" firstDataRow="1" firstDataCol="1"/>
  <pivotFields count="3">
    <pivotField axis="axisRow" allDrilled="1" subtotalTop="0" showAll="0" dataSourceSort="1" defaultSubtotal="0" defaultAttributeDrillState="1">
      <items count="5">
        <item x="0"/>
        <item x="1"/>
        <item x="2"/>
        <item x="3"/>
        <item x="4"/>
      </items>
    </pivotField>
    <pivotField dataField="1" subtotalTop="0" showAll="0" defaultSubtotal="0"/>
    <pivotField allDrilled="1" subtotalTop="0" showAll="0" dataSourceSort="1" defaultSubtotal="0" defaultAttributeDrillState="1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Recuento de Full Name" fld="1" subtotal="count" baseField="0" baseItem="0"/>
  </dataFields>
  <pivotHierarchies count="22">
    <pivotHierarchy dragToData="1"/>
    <pivotHierarchy dragToData="1"/>
    <pivotHierarchy dragToData="1"/>
    <pivotHierarchy dragToData="1"/>
    <pivotHierarchy multipleItemSelectionAllowed="1" dragToData="1"/>
    <pivotHierarchy multipleItemSelectionAllowed="1" dragToData="1"/>
    <pivotHierarchy dragToData="1"/>
    <pivotHierarchy multipleItemSelectionAllowed="1"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5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HR Dashboard 2.xlsx!Tabla1">
        <x15:activeTabTopLevelEntity name="[Tabla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Año" xr10:uid="{6ABB0D5F-CA96-4D4F-AFD3-53A3A49DC3F3}" sourceName="[Tabla1].[Año]">
  <pivotTables>
    <pivotTable tabId="10" name="TablaDinámica12"/>
    <pivotTable tabId="10" name="TablaDinámica13"/>
    <pivotTable tabId="10" name="TablaDinámica16"/>
  </pivotTables>
  <data>
    <olap pivotCacheId="919420474">
      <levels count="2">
        <level uniqueName="[Tabla1].[Año].[(All)]" sourceCaption="(All)" count="0"/>
        <level uniqueName="[Tabla1].[Año].[Año]" sourceCaption="Año" count="9">
          <ranges>
            <range startItem="0">
              <i n="[Tabla1].[Año].&amp;[2000]" c="2000"/>
              <i n="[Tabla1].[Año].&amp;[2001]" c="2001"/>
              <i n="[Tabla1].[Año].&amp;[2002]" c="2002"/>
              <i n="[Tabla1].[Año].&amp;[2003]" c="2003"/>
              <i n="[Tabla1].[Año].&amp;[2004]" c="2004"/>
              <i n="[Tabla1].[Año].&amp;[2005]" c="2005"/>
              <i n="[Tabla1].[Año].&amp;[2006]" c="2006"/>
              <i n="[Tabla1].[Año].&amp;[2007]" c="2007"/>
              <i n="[Tabla1].[Año].&amp;[2008]" c="2008"/>
            </range>
          </ranges>
        </level>
      </levels>
      <selections count="1">
        <selection n="[Tabla1].[Año].[All]"/>
      </selections>
    </olap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Employment_Type" xr10:uid="{50BB584C-CD4F-4186-BE0E-49BE5F31E2B6}" sourceName="[Tabla1].[Employment Type]">
  <pivotTables>
    <pivotTable tabId="10" name="TablaDinámica13"/>
    <pivotTable tabId="10" name="TablaDinámica12"/>
    <pivotTable tabId="10" name="TablaDinámica16"/>
  </pivotTables>
  <data>
    <olap pivotCacheId="919420474">
      <levels count="2">
        <level uniqueName="[Tabla1].[Employment Type].[(All)]" sourceCaption="(All)" count="0"/>
        <level uniqueName="[Tabla1].[Employment Type].[Employment Type]" sourceCaption="Employment Type" count="2">
          <ranges>
            <range startItem="0">
              <i n="[Tabla1].[Employment Type].&amp;[Full-Time]" c="Full-Time"/>
              <i n="[Tabla1].[Employment Type].&amp;[Part-Time]" c="Part-Time"/>
            </range>
          </ranges>
        </level>
      </levels>
      <selections count="1">
        <selection n="[Tabla1].[Employment Type].[All]"/>
      </selections>
    </olap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Año" xr10:uid="{BB57F5E3-8E86-4B9C-9C8D-BC5F471F89FE}" cache="SegmentaciónDeDatos_Año" caption="Año" level="1" rowHeight="241300"/>
  <slicer name="Employment Type" xr10:uid="{6B3E9ABB-4D6E-4A57-BD61-BFC5B07FC7C7}" cache="SegmentaciónDeDatos_Employment_Type" caption="Employment Type" level="1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1060E4-E4B0-411D-A9A4-FC839A9E2ED6}" name="Tabla1" displayName="Tabla1" ref="A1:S405" totalsRowShown="0" dataDxfId="2">
  <autoFilter ref="A1:S405" xr:uid="{00000000-0009-0000-0000-000001000000}"/>
  <tableColumns count="19">
    <tableColumn id="1" xr3:uid="{EF344EDD-1F74-4EBF-B786-CC2D353CB251}" name="Full Name" dataDxfId="19"/>
    <tableColumn id="2" xr3:uid="{8D311A23-AB84-40BF-B399-C52497203102}" name="Hire Date" dataDxfId="18"/>
    <tableColumn id="3" xr3:uid="{1DB6C4EA-3A1C-44E9-B8FA-7E8E319D2AFB}" name="Periodo" dataDxfId="17">
      <calculatedColumnFormula>TEXT(B2,"MMMM")&amp;" / "&amp;YEAR(B2)</calculatedColumnFormula>
    </tableColumn>
    <tableColumn id="4" xr3:uid="{C0F1F7F5-7287-4588-82BD-C3A57BB354F9}" name="mes" dataDxfId="16">
      <calculatedColumnFormula>TEXT(B2,"MMMM")</calculatedColumnFormula>
    </tableColumn>
    <tableColumn id="5" xr3:uid="{56CE794A-144D-4E52-993E-6BE96CA3B60D}" name="Año" dataDxfId="1">
      <calculatedColumnFormula>YEAR(Tabla1[[#This Row],[Hire Date]])</calculatedColumnFormula>
    </tableColumn>
    <tableColumn id="6" xr3:uid="{7F41AEB5-9CA8-4A5C-804F-53CA123CC78C}" name="Location" dataDxfId="15"/>
    <tableColumn id="8" xr3:uid="{0C4CB563-814C-465B-A27E-036E7750BDDF}" name="Termination Date" dataDxfId="14"/>
    <tableColumn id="9" xr3:uid="{49995D34-9FC4-46E5-9C9D-5B852E1018E7}" name="Employment Type" dataDxfId="13"/>
    <tableColumn id="10" xr3:uid="{6AEFF8D1-E1D6-4F52-9FFF-0B8B7688BC38}" name="Year" dataDxfId="12"/>
    <tableColumn id="11" xr3:uid="{7F6F9874-DEB1-432D-B59D-161953EF378D}" name="Base Salary" dataDxfId="11"/>
    <tableColumn id="20" xr3:uid="{B74F4393-EF4F-4527-A799-B729571B4D68}" name="Rangos de Salarios" dataDxfId="0"/>
    <tableColumn id="12" xr3:uid="{8A0BEC33-7073-4841-9EF7-59C38E8485EA}" name="Bonus" dataDxfId="10"/>
    <tableColumn id="13" xr3:uid="{B66D0762-01BC-4B14-B767-7E54B6E3F659}" name="Overtime" dataDxfId="9"/>
    <tableColumn id="14" xr3:uid="{CF4EC695-A8CC-4161-AB97-DB837F374F07}" name="Commission" dataDxfId="8"/>
    <tableColumn id="15" xr3:uid="{5CD8D882-CDA6-4B5B-8264-D996C800715E}" name="Total Compensation" dataDxfId="7">
      <calculatedColumnFormula>SUM(J2:N2)</calculatedColumnFormula>
    </tableColumn>
    <tableColumn id="16" xr3:uid="{9C3DDBDF-3D1F-4331-9D9D-C294ADED3949}" name="Department" dataDxfId="6"/>
    <tableColumn id="17" xr3:uid="{804CC610-0DBB-447E-95B2-C315A822F3FE}" name="PTO Days" dataDxfId="5"/>
    <tableColumn id="18" xr3:uid="{A9471B9A-1720-40B3-B99E-2C9D63D67196}" name="Sick Days" dataDxfId="4"/>
    <tableColumn id="19" xr3:uid="{B069B571-2DC2-401A-9287-CE5D017A1E89}" name="Performance Score" dataDxfId="3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microsoft.com/office/2007/relationships/slicer" Target="../slicers/slicer1.x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91683-EA77-4A19-9CE8-A76F4B694399}">
  <dimension ref="A3:I16"/>
  <sheetViews>
    <sheetView workbookViewId="0">
      <selection activeCell="A5" sqref="A5"/>
    </sheetView>
  </sheetViews>
  <sheetFormatPr baseColWidth="10" defaultRowHeight="15" x14ac:dyDescent="0.25"/>
  <cols>
    <col min="1" max="1" width="17.5703125" bestFit="1" customWidth="1"/>
    <col min="2" max="2" width="21.85546875" bestFit="1" customWidth="1"/>
    <col min="4" max="4" width="17.5703125" bestFit="1" customWidth="1"/>
    <col min="5" max="5" width="21.85546875" bestFit="1" customWidth="1"/>
    <col min="8" max="8" width="17.5703125" bestFit="1" customWidth="1"/>
    <col min="9" max="9" width="21.85546875" bestFit="1" customWidth="1"/>
  </cols>
  <sheetData>
    <row r="3" spans="1:9" x14ac:dyDescent="0.25">
      <c r="A3" s="17" t="s">
        <v>142</v>
      </c>
      <c r="B3" t="s">
        <v>144</v>
      </c>
      <c r="D3" s="17" t="s">
        <v>142</v>
      </c>
      <c r="E3" t="s">
        <v>144</v>
      </c>
      <c r="H3" s="17" t="s">
        <v>142</v>
      </c>
      <c r="I3" t="s">
        <v>144</v>
      </c>
    </row>
    <row r="4" spans="1:9" x14ac:dyDescent="0.25">
      <c r="A4" s="18" t="s">
        <v>156</v>
      </c>
      <c r="B4" s="19">
        <v>35</v>
      </c>
      <c r="D4" s="18" t="s">
        <v>146</v>
      </c>
      <c r="E4" s="19">
        <v>101</v>
      </c>
      <c r="H4" s="18" t="s">
        <v>5</v>
      </c>
      <c r="I4" s="19">
        <v>48</v>
      </c>
    </row>
    <row r="5" spans="1:9" x14ac:dyDescent="0.25">
      <c r="A5" s="18" t="s">
        <v>154</v>
      </c>
      <c r="B5" s="19">
        <v>49</v>
      </c>
      <c r="D5" s="18" t="s">
        <v>149</v>
      </c>
      <c r="E5" s="19">
        <v>167</v>
      </c>
      <c r="H5" s="18" t="s">
        <v>2</v>
      </c>
      <c r="I5" s="19">
        <v>58</v>
      </c>
    </row>
    <row r="6" spans="1:9" x14ac:dyDescent="0.25">
      <c r="A6" s="18" t="s">
        <v>155</v>
      </c>
      <c r="B6" s="19">
        <v>36</v>
      </c>
      <c r="D6" s="18" t="s">
        <v>151</v>
      </c>
      <c r="E6" s="19">
        <v>91</v>
      </c>
      <c r="H6" s="18" t="s">
        <v>6</v>
      </c>
      <c r="I6" s="19">
        <v>21</v>
      </c>
    </row>
    <row r="7" spans="1:9" x14ac:dyDescent="0.25">
      <c r="A7" s="18" t="s">
        <v>153</v>
      </c>
      <c r="B7" s="19">
        <v>53</v>
      </c>
      <c r="D7" s="18" t="s">
        <v>148</v>
      </c>
      <c r="E7" s="19">
        <v>17</v>
      </c>
      <c r="H7" s="18" t="s">
        <v>3</v>
      </c>
      <c r="I7" s="19">
        <v>41</v>
      </c>
    </row>
    <row r="8" spans="1:9" x14ac:dyDescent="0.25">
      <c r="A8" s="18" t="s">
        <v>152</v>
      </c>
      <c r="B8" s="19">
        <v>231</v>
      </c>
      <c r="D8" s="18" t="s">
        <v>150</v>
      </c>
      <c r="E8" s="19">
        <v>28</v>
      </c>
      <c r="H8" s="18" t="s">
        <v>7</v>
      </c>
      <c r="I8" s="19">
        <v>29</v>
      </c>
    </row>
    <row r="9" spans="1:9" x14ac:dyDescent="0.25">
      <c r="A9" s="18" t="s">
        <v>143</v>
      </c>
      <c r="B9" s="19">
        <v>404</v>
      </c>
      <c r="D9" s="18" t="s">
        <v>143</v>
      </c>
      <c r="E9" s="19">
        <v>404</v>
      </c>
      <c r="H9" s="18" t="s">
        <v>10</v>
      </c>
      <c r="I9" s="19">
        <v>59</v>
      </c>
    </row>
    <row r="10" spans="1:9" x14ac:dyDescent="0.25">
      <c r="H10" s="18" t="s">
        <v>4</v>
      </c>
      <c r="I10" s="19">
        <v>37</v>
      </c>
    </row>
    <row r="11" spans="1:9" x14ac:dyDescent="0.25">
      <c r="H11" s="18" t="s">
        <v>9</v>
      </c>
      <c r="I11" s="19">
        <v>61</v>
      </c>
    </row>
    <row r="12" spans="1:9" x14ac:dyDescent="0.25">
      <c r="A12" t="str">
        <f>IF(OR(A4=0,A4="Total General"),"",A4)</f>
        <v>Alajuela</v>
      </c>
      <c r="B12">
        <f>IF(A12&lt;&gt;"",B4,"")</f>
        <v>35</v>
      </c>
      <c r="H12" s="18" t="s">
        <v>1</v>
      </c>
      <c r="I12" s="19">
        <v>50</v>
      </c>
    </row>
    <row r="13" spans="1:9" x14ac:dyDescent="0.25">
      <c r="A13" t="str">
        <f t="shared" ref="A13:A16" si="0">IF(OR(A5=0,A5="Total General"),"",A5)</f>
        <v>Cartago</v>
      </c>
      <c r="B13">
        <f t="shared" ref="B13:B16" si="1">IF(A13&lt;&gt;"",B5,"")</f>
        <v>49</v>
      </c>
      <c r="H13" s="18" t="s">
        <v>143</v>
      </c>
      <c r="I13" s="19">
        <v>404</v>
      </c>
    </row>
    <row r="14" spans="1:9" x14ac:dyDescent="0.25">
      <c r="A14" t="str">
        <f t="shared" si="0"/>
        <v>Guanacaste</v>
      </c>
      <c r="B14">
        <f t="shared" si="1"/>
        <v>36</v>
      </c>
    </row>
    <row r="15" spans="1:9" x14ac:dyDescent="0.25">
      <c r="A15" t="str">
        <f t="shared" si="0"/>
        <v>Heredia</v>
      </c>
      <c r="B15">
        <f t="shared" si="1"/>
        <v>53</v>
      </c>
    </row>
    <row r="16" spans="1:9" x14ac:dyDescent="0.25">
      <c r="A16" t="str">
        <f t="shared" si="0"/>
        <v>San José</v>
      </c>
      <c r="B16">
        <f t="shared" si="1"/>
        <v>231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F2A68-95E7-47A8-9D80-CA155520708A}">
  <dimension ref="A1"/>
  <sheetViews>
    <sheetView tabSelected="1" zoomScale="70" zoomScaleNormal="70" workbookViewId="0">
      <selection activeCell="U18" sqref="U18"/>
    </sheetView>
  </sheetViews>
  <sheetFormatPr baseColWidth="10" defaultRowHeight="15" x14ac:dyDescent="0.25"/>
  <sheetData/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U406"/>
  <sheetViews>
    <sheetView showGridLines="0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1" sqref="G1:G1048576"/>
    </sheetView>
  </sheetViews>
  <sheetFormatPr baseColWidth="10" defaultColWidth="9.140625" defaultRowHeight="11.25" x14ac:dyDescent="0.2"/>
  <cols>
    <col min="1" max="1" width="18.140625" style="12" bestFit="1" customWidth="1"/>
    <col min="2" max="2" width="10.7109375" style="13" bestFit="1" customWidth="1"/>
    <col min="3" max="3" width="13.42578125" style="13" bestFit="1" customWidth="1"/>
    <col min="4" max="4" width="8.85546875" style="13" bestFit="1" customWidth="1"/>
    <col min="5" max="5" width="13.42578125" style="13" customWidth="1"/>
    <col min="6" max="6" width="11.42578125" style="13" bestFit="1" customWidth="1"/>
    <col min="7" max="7" width="14.7109375" style="13" customWidth="1"/>
    <col min="8" max="8" width="15" style="13" customWidth="1"/>
    <col min="9" max="9" width="6.140625" style="14" customWidth="1"/>
    <col min="10" max="10" width="10.28515625" style="15" customWidth="1"/>
    <col min="11" max="11" width="15.28515625" style="15" bestFit="1" customWidth="1"/>
    <col min="12" max="12" width="9.42578125" style="15" customWidth="1"/>
    <col min="13" max="13" width="9.42578125" style="15" bestFit="1" customWidth="1"/>
    <col min="14" max="14" width="11.140625" style="15" customWidth="1"/>
    <col min="15" max="15" width="16.28515625" style="15" customWidth="1"/>
    <col min="16" max="16" width="13.28515625" style="12" bestFit="1" customWidth="1"/>
    <col min="17" max="17" width="9" style="14" customWidth="1"/>
    <col min="18" max="18" width="9" style="12" customWidth="1"/>
    <col min="19" max="19" width="15.7109375" style="12" customWidth="1"/>
    <col min="20" max="20" width="11.5703125" style="12" customWidth="1"/>
    <col min="21" max="16384" width="9.140625" style="12"/>
  </cols>
  <sheetData>
    <row r="1" spans="1:21" s="7" customFormat="1" x14ac:dyDescent="0.2">
      <c r="A1" s="1" t="s">
        <v>16</v>
      </c>
      <c r="B1" s="2" t="s">
        <v>12</v>
      </c>
      <c r="C1" s="2" t="s">
        <v>139</v>
      </c>
      <c r="D1" s="2" t="s">
        <v>140</v>
      </c>
      <c r="E1" s="2" t="s">
        <v>141</v>
      </c>
      <c r="F1" s="2" t="s">
        <v>119</v>
      </c>
      <c r="G1" s="2" t="s">
        <v>120</v>
      </c>
      <c r="H1" s="2" t="s">
        <v>114</v>
      </c>
      <c r="I1" s="3" t="s">
        <v>8</v>
      </c>
      <c r="J1" s="4" t="s">
        <v>121</v>
      </c>
      <c r="K1" s="4" t="s">
        <v>145</v>
      </c>
      <c r="L1" s="4" t="s">
        <v>13</v>
      </c>
      <c r="M1" s="4" t="s">
        <v>14</v>
      </c>
      <c r="N1" s="4" t="s">
        <v>118</v>
      </c>
      <c r="O1" s="4" t="s">
        <v>122</v>
      </c>
      <c r="P1" s="1" t="s">
        <v>0</v>
      </c>
      <c r="Q1" s="5" t="s">
        <v>117</v>
      </c>
      <c r="R1" s="3" t="s">
        <v>11</v>
      </c>
      <c r="S1" s="6" t="s">
        <v>112</v>
      </c>
    </row>
    <row r="2" spans="1:21" s="8" customFormat="1" x14ac:dyDescent="0.2">
      <c r="A2" s="8" t="s">
        <v>105</v>
      </c>
      <c r="B2" s="9">
        <v>36659</v>
      </c>
      <c r="C2" s="9" t="str">
        <f>TEXT(B2,"MMMM")&amp;" / "&amp;YEAR(B2)</f>
        <v>mayo / 2000</v>
      </c>
      <c r="D2" s="9" t="str">
        <f>TEXT(B2,"MMMM")</f>
        <v>mayo</v>
      </c>
      <c r="E2" s="10">
        <f>YEAR(Tabla1[[#This Row],[Hire Date]])</f>
        <v>2000</v>
      </c>
      <c r="F2" s="9" t="s">
        <v>152</v>
      </c>
      <c r="G2" s="9"/>
      <c r="H2" s="9" t="s">
        <v>115</v>
      </c>
      <c r="I2" s="10">
        <v>2000</v>
      </c>
      <c r="J2" s="11">
        <v>89000</v>
      </c>
      <c r="K2" s="11" t="s">
        <v>146</v>
      </c>
      <c r="L2" s="11">
        <v>6230</v>
      </c>
      <c r="M2" s="11">
        <v>0</v>
      </c>
      <c r="N2" s="11"/>
      <c r="O2" s="11">
        <f>SUM(J2:N2)</f>
        <v>95230</v>
      </c>
      <c r="P2" s="8" t="s">
        <v>4</v>
      </c>
      <c r="Q2" s="10">
        <v>14</v>
      </c>
      <c r="R2" s="8">
        <v>2</v>
      </c>
      <c r="S2" s="8">
        <v>4</v>
      </c>
      <c r="U2" s="8" t="str">
        <f>A2&amp;I2</f>
        <v>Alison Johnson2000</v>
      </c>
    </row>
    <row r="3" spans="1:21" s="8" customFormat="1" x14ac:dyDescent="0.2">
      <c r="A3" s="8" t="s">
        <v>88</v>
      </c>
      <c r="B3" s="9">
        <v>36745</v>
      </c>
      <c r="C3" s="9" t="str">
        <f t="shared" ref="C3:C66" si="0">TEXT(B3,"MMMM")&amp;" / "&amp;YEAR(B3)</f>
        <v>agosto / 2000</v>
      </c>
      <c r="D3" s="9" t="str">
        <f t="shared" ref="D3:D66" si="1">TEXT(B3,"MMMM")</f>
        <v>agosto</v>
      </c>
      <c r="E3" s="10">
        <f>YEAR(Tabla1[[#This Row],[Hire Date]])</f>
        <v>2000</v>
      </c>
      <c r="F3" s="9" t="s">
        <v>152</v>
      </c>
      <c r="G3" s="9"/>
      <c r="H3" s="9" t="s">
        <v>115</v>
      </c>
      <c r="I3" s="10">
        <v>2000</v>
      </c>
      <c r="J3" s="11">
        <v>72000</v>
      </c>
      <c r="K3" s="11" t="s">
        <v>149</v>
      </c>
      <c r="L3" s="11">
        <v>7920</v>
      </c>
      <c r="M3" s="11">
        <v>2880</v>
      </c>
      <c r="N3" s="11"/>
      <c r="O3" s="11">
        <f t="shared" ref="O3:O66" si="2">SUM(J3:N3)</f>
        <v>82800</v>
      </c>
      <c r="P3" s="8" t="s">
        <v>9</v>
      </c>
      <c r="Q3" s="10">
        <v>14</v>
      </c>
      <c r="R3" s="8">
        <v>1</v>
      </c>
      <c r="S3" s="8">
        <v>5</v>
      </c>
      <c r="U3" s="8" t="str">
        <f>A3&amp;I3</f>
        <v>Corine M. Henderson2000</v>
      </c>
    </row>
    <row r="4" spans="1:21" s="8" customFormat="1" x14ac:dyDescent="0.2">
      <c r="A4" s="8" t="s">
        <v>46</v>
      </c>
      <c r="B4" s="9">
        <v>36762</v>
      </c>
      <c r="C4" s="9" t="str">
        <f t="shared" si="0"/>
        <v>agosto / 2000</v>
      </c>
      <c r="D4" s="9" t="str">
        <f t="shared" si="1"/>
        <v>agosto</v>
      </c>
      <c r="E4" s="10">
        <f>YEAR(Tabla1[[#This Row],[Hire Date]])</f>
        <v>2000</v>
      </c>
      <c r="F4" s="9" t="s">
        <v>152</v>
      </c>
      <c r="G4" s="9"/>
      <c r="H4" s="9" t="s">
        <v>115</v>
      </c>
      <c r="I4" s="10">
        <v>2000</v>
      </c>
      <c r="J4" s="11">
        <v>45000</v>
      </c>
      <c r="K4" s="11" t="s">
        <v>151</v>
      </c>
      <c r="L4" s="11">
        <v>3150</v>
      </c>
      <c r="M4" s="11">
        <v>0</v>
      </c>
      <c r="N4" s="11">
        <v>14000</v>
      </c>
      <c r="O4" s="11">
        <f t="shared" si="2"/>
        <v>62150</v>
      </c>
      <c r="P4" s="8" t="s">
        <v>1</v>
      </c>
      <c r="Q4" s="10">
        <v>14</v>
      </c>
      <c r="R4" s="8">
        <v>2</v>
      </c>
      <c r="S4" s="8">
        <v>2</v>
      </c>
      <c r="U4" s="8" t="str">
        <f>A4&amp;I4</f>
        <v>Julia  Hegwood 2000</v>
      </c>
    </row>
    <row r="5" spans="1:21" s="8" customFormat="1" x14ac:dyDescent="0.2">
      <c r="A5" s="8" t="s">
        <v>67</v>
      </c>
      <c r="B5" s="9">
        <v>36777</v>
      </c>
      <c r="C5" s="9" t="str">
        <f t="shared" si="0"/>
        <v>septiembre / 2000</v>
      </c>
      <c r="D5" s="9" t="str">
        <f t="shared" si="1"/>
        <v>septiembre</v>
      </c>
      <c r="E5" s="10">
        <f>YEAR(Tabla1[[#This Row],[Hire Date]])</f>
        <v>2000</v>
      </c>
      <c r="F5" s="9" t="s">
        <v>152</v>
      </c>
      <c r="G5" s="9"/>
      <c r="H5" s="9" t="s">
        <v>115</v>
      </c>
      <c r="I5" s="10">
        <v>2000</v>
      </c>
      <c r="J5" s="11">
        <v>58000</v>
      </c>
      <c r="K5" s="11" t="s">
        <v>149</v>
      </c>
      <c r="L5" s="11">
        <v>4640</v>
      </c>
      <c r="M5" s="11">
        <v>1740</v>
      </c>
      <c r="N5" s="11"/>
      <c r="O5" s="11">
        <f t="shared" si="2"/>
        <v>64380</v>
      </c>
      <c r="P5" s="8" t="s">
        <v>3</v>
      </c>
      <c r="Q5" s="10">
        <v>12</v>
      </c>
      <c r="R5" s="8">
        <v>1</v>
      </c>
      <c r="S5" s="8">
        <v>4</v>
      </c>
      <c r="U5" s="8" t="str">
        <f>A5&amp;I5</f>
        <v>Jeremiah De Grazia2000</v>
      </c>
    </row>
    <row r="6" spans="1:21" s="8" customFormat="1" x14ac:dyDescent="0.2">
      <c r="A6" s="8" t="s">
        <v>31</v>
      </c>
      <c r="B6" s="9">
        <v>36817</v>
      </c>
      <c r="C6" s="9" t="str">
        <f t="shared" si="0"/>
        <v>octubre / 2000</v>
      </c>
      <c r="D6" s="9" t="str">
        <f t="shared" si="1"/>
        <v>octubre</v>
      </c>
      <c r="E6" s="10">
        <f>YEAR(Tabla1[[#This Row],[Hire Date]])</f>
        <v>2000</v>
      </c>
      <c r="F6" s="9" t="s">
        <v>152</v>
      </c>
      <c r="G6" s="9"/>
      <c r="H6" s="9" t="s">
        <v>115</v>
      </c>
      <c r="I6" s="10">
        <v>2000</v>
      </c>
      <c r="J6" s="11">
        <v>34000</v>
      </c>
      <c r="K6" s="11" t="s">
        <v>151</v>
      </c>
      <c r="L6" s="11">
        <v>2380</v>
      </c>
      <c r="M6" s="11">
        <v>1020</v>
      </c>
      <c r="N6" s="11"/>
      <c r="O6" s="11">
        <f t="shared" si="2"/>
        <v>37400</v>
      </c>
      <c r="P6" s="8" t="s">
        <v>2</v>
      </c>
      <c r="Q6" s="10">
        <v>12</v>
      </c>
      <c r="R6" s="8">
        <v>3</v>
      </c>
      <c r="S6" s="8">
        <v>3</v>
      </c>
      <c r="U6" s="8" t="str">
        <f>A6&amp;I6</f>
        <v>Willow Nevandro2000</v>
      </c>
    </row>
    <row r="7" spans="1:21" s="8" customFormat="1" x14ac:dyDescent="0.2">
      <c r="A7" s="8" t="s">
        <v>60</v>
      </c>
      <c r="B7" s="9">
        <v>36867</v>
      </c>
      <c r="C7" s="9" t="str">
        <f t="shared" si="0"/>
        <v>diciembre / 2000</v>
      </c>
      <c r="D7" s="9" t="str">
        <f t="shared" si="1"/>
        <v>diciembre</v>
      </c>
      <c r="E7" s="10">
        <f>YEAR(Tabla1[[#This Row],[Hire Date]])</f>
        <v>2000</v>
      </c>
      <c r="F7" s="9" t="s">
        <v>152</v>
      </c>
      <c r="G7" s="9"/>
      <c r="H7" s="9" t="s">
        <v>115</v>
      </c>
      <c r="I7" s="10">
        <v>2000</v>
      </c>
      <c r="J7" s="11">
        <v>54000</v>
      </c>
      <c r="K7" s="11" t="s">
        <v>149</v>
      </c>
      <c r="L7" s="11">
        <v>6480</v>
      </c>
      <c r="M7" s="11">
        <v>2160</v>
      </c>
      <c r="N7" s="11"/>
      <c r="O7" s="11">
        <f t="shared" si="2"/>
        <v>62640</v>
      </c>
      <c r="P7" s="8" t="s">
        <v>9</v>
      </c>
      <c r="Q7" s="10">
        <v>13</v>
      </c>
      <c r="R7" s="8">
        <v>6</v>
      </c>
      <c r="S7" s="8">
        <v>4</v>
      </c>
      <c r="U7" s="8" t="str">
        <f>A7&amp;I7</f>
        <v>Martie Elmasian2000</v>
      </c>
    </row>
    <row r="8" spans="1:21" s="8" customFormat="1" x14ac:dyDescent="0.2">
      <c r="A8" s="8" t="s">
        <v>105</v>
      </c>
      <c r="B8" s="9">
        <v>36659</v>
      </c>
      <c r="C8" s="9" t="str">
        <f t="shared" si="0"/>
        <v>mayo / 2000</v>
      </c>
      <c r="D8" s="9" t="str">
        <f t="shared" si="1"/>
        <v>mayo</v>
      </c>
      <c r="E8" s="10">
        <f>YEAR(Tabla1[[#This Row],[Hire Date]])</f>
        <v>2000</v>
      </c>
      <c r="F8" s="9" t="s">
        <v>152</v>
      </c>
      <c r="G8" s="9"/>
      <c r="H8" s="9" t="s">
        <v>115</v>
      </c>
      <c r="I8" s="10">
        <v>2001</v>
      </c>
      <c r="J8" s="11">
        <v>92000</v>
      </c>
      <c r="K8" s="11" t="s">
        <v>146</v>
      </c>
      <c r="L8" s="11">
        <v>7360</v>
      </c>
      <c r="M8" s="11">
        <v>0</v>
      </c>
      <c r="N8" s="11"/>
      <c r="O8" s="11">
        <f t="shared" si="2"/>
        <v>99360</v>
      </c>
      <c r="P8" s="8" t="s">
        <v>4</v>
      </c>
      <c r="Q8" s="10">
        <v>13</v>
      </c>
      <c r="R8" s="8">
        <v>6</v>
      </c>
      <c r="S8" s="8">
        <v>3</v>
      </c>
      <c r="U8" s="8" t="str">
        <f>A8&amp;I8</f>
        <v>Alison Johnson2001</v>
      </c>
    </row>
    <row r="9" spans="1:21" s="8" customFormat="1" x14ac:dyDescent="0.2">
      <c r="A9" s="8" t="s">
        <v>88</v>
      </c>
      <c r="B9" s="9">
        <v>36745</v>
      </c>
      <c r="C9" s="9" t="str">
        <f t="shared" si="0"/>
        <v>agosto / 2000</v>
      </c>
      <c r="D9" s="9" t="str">
        <f t="shared" si="1"/>
        <v>agosto</v>
      </c>
      <c r="E9" s="10">
        <f>YEAR(Tabla1[[#This Row],[Hire Date]])</f>
        <v>2000</v>
      </c>
      <c r="F9" s="9" t="s">
        <v>152</v>
      </c>
      <c r="G9" s="9"/>
      <c r="H9" s="9" t="s">
        <v>115</v>
      </c>
      <c r="I9" s="10">
        <v>2001</v>
      </c>
      <c r="J9" s="11">
        <v>75000</v>
      </c>
      <c r="K9" s="11" t="s">
        <v>146</v>
      </c>
      <c r="L9" s="11">
        <v>5250</v>
      </c>
      <c r="M9" s="11">
        <v>3750</v>
      </c>
      <c r="N9" s="11"/>
      <c r="O9" s="11">
        <f t="shared" si="2"/>
        <v>84000</v>
      </c>
      <c r="P9" s="8" t="s">
        <v>9</v>
      </c>
      <c r="Q9" s="10">
        <v>14</v>
      </c>
      <c r="R9" s="8">
        <v>9</v>
      </c>
      <c r="S9" s="8">
        <v>5</v>
      </c>
      <c r="U9" s="8" t="str">
        <f>A9&amp;I9</f>
        <v>Corine M. Henderson2001</v>
      </c>
    </row>
    <row r="10" spans="1:21" s="8" customFormat="1" x14ac:dyDescent="0.2">
      <c r="A10" s="8" t="s">
        <v>46</v>
      </c>
      <c r="B10" s="9">
        <v>36762</v>
      </c>
      <c r="C10" s="9" t="str">
        <f t="shared" si="0"/>
        <v>agosto / 2000</v>
      </c>
      <c r="D10" s="9" t="str">
        <f t="shared" si="1"/>
        <v>agosto</v>
      </c>
      <c r="E10" s="10">
        <f>YEAR(Tabla1[[#This Row],[Hire Date]])</f>
        <v>2000</v>
      </c>
      <c r="F10" s="9" t="s">
        <v>152</v>
      </c>
      <c r="G10" s="9"/>
      <c r="H10" s="9" t="s">
        <v>115</v>
      </c>
      <c r="I10" s="10">
        <v>2001</v>
      </c>
      <c r="J10" s="11">
        <v>48000</v>
      </c>
      <c r="K10" s="11" t="s">
        <v>151</v>
      </c>
      <c r="L10" s="11">
        <v>2880</v>
      </c>
      <c r="M10" s="11">
        <v>0</v>
      </c>
      <c r="N10" s="11">
        <v>44000</v>
      </c>
      <c r="O10" s="11">
        <f t="shared" si="2"/>
        <v>94880</v>
      </c>
      <c r="P10" s="8" t="s">
        <v>1</v>
      </c>
      <c r="Q10" s="10">
        <v>15</v>
      </c>
      <c r="R10" s="8">
        <v>3</v>
      </c>
      <c r="S10" s="8">
        <v>4</v>
      </c>
      <c r="U10" s="8" t="str">
        <f>A10&amp;I10</f>
        <v>Julia  Hegwood 2001</v>
      </c>
    </row>
    <row r="11" spans="1:21" s="8" customFormat="1" x14ac:dyDescent="0.2">
      <c r="A11" s="8" t="s">
        <v>67</v>
      </c>
      <c r="B11" s="9">
        <v>36777</v>
      </c>
      <c r="C11" s="9" t="str">
        <f t="shared" si="0"/>
        <v>septiembre / 2000</v>
      </c>
      <c r="D11" s="9" t="str">
        <f t="shared" si="1"/>
        <v>septiembre</v>
      </c>
      <c r="E11" s="10">
        <f>YEAR(Tabla1[[#This Row],[Hire Date]])</f>
        <v>2000</v>
      </c>
      <c r="F11" s="9" t="s">
        <v>152</v>
      </c>
      <c r="G11" s="9"/>
      <c r="H11" s="9" t="s">
        <v>115</v>
      </c>
      <c r="I11" s="10">
        <v>2001</v>
      </c>
      <c r="J11" s="11">
        <v>62000</v>
      </c>
      <c r="K11" s="11" t="s">
        <v>149</v>
      </c>
      <c r="L11" s="11">
        <v>3100</v>
      </c>
      <c r="M11" s="11">
        <v>3100</v>
      </c>
      <c r="N11" s="11"/>
      <c r="O11" s="11">
        <f t="shared" si="2"/>
        <v>68200</v>
      </c>
      <c r="P11" s="8" t="s">
        <v>3</v>
      </c>
      <c r="Q11" s="10">
        <v>11</v>
      </c>
      <c r="R11" s="8">
        <v>6</v>
      </c>
      <c r="S11" s="8">
        <v>5</v>
      </c>
      <c r="U11" s="8" t="str">
        <f>A11&amp;I11</f>
        <v>Jeremiah De Grazia2001</v>
      </c>
    </row>
    <row r="12" spans="1:21" s="8" customFormat="1" x14ac:dyDescent="0.2">
      <c r="A12" s="8" t="s">
        <v>31</v>
      </c>
      <c r="B12" s="9">
        <v>36817</v>
      </c>
      <c r="C12" s="9" t="str">
        <f t="shared" si="0"/>
        <v>octubre / 2000</v>
      </c>
      <c r="D12" s="9" t="str">
        <f t="shared" si="1"/>
        <v>octubre</v>
      </c>
      <c r="E12" s="10">
        <f>YEAR(Tabla1[[#This Row],[Hire Date]])</f>
        <v>2000</v>
      </c>
      <c r="F12" s="9" t="s">
        <v>152</v>
      </c>
      <c r="G12" s="9"/>
      <c r="H12" s="9" t="s">
        <v>115</v>
      </c>
      <c r="I12" s="10">
        <v>2001</v>
      </c>
      <c r="J12" s="11">
        <v>36000</v>
      </c>
      <c r="K12" s="11" t="s">
        <v>151</v>
      </c>
      <c r="L12" s="11">
        <v>2520</v>
      </c>
      <c r="M12" s="11">
        <v>1080</v>
      </c>
      <c r="N12" s="11"/>
      <c r="O12" s="11">
        <f t="shared" si="2"/>
        <v>39600</v>
      </c>
      <c r="P12" s="8" t="s">
        <v>2</v>
      </c>
      <c r="Q12" s="10">
        <v>14</v>
      </c>
      <c r="R12" s="8">
        <v>3</v>
      </c>
      <c r="S12" s="8">
        <v>5</v>
      </c>
      <c r="U12" s="8" t="str">
        <f>A12&amp;I12</f>
        <v>Willow Nevandro2001</v>
      </c>
    </row>
    <row r="13" spans="1:21" s="8" customFormat="1" x14ac:dyDescent="0.2">
      <c r="A13" s="8" t="s">
        <v>60</v>
      </c>
      <c r="B13" s="9">
        <v>36867</v>
      </c>
      <c r="C13" s="9" t="str">
        <f t="shared" si="0"/>
        <v>diciembre / 2000</v>
      </c>
      <c r="D13" s="9" t="str">
        <f t="shared" si="1"/>
        <v>diciembre</v>
      </c>
      <c r="E13" s="10">
        <f>YEAR(Tabla1[[#This Row],[Hire Date]])</f>
        <v>2000</v>
      </c>
      <c r="F13" s="9" t="s">
        <v>152</v>
      </c>
      <c r="G13" s="9"/>
      <c r="H13" s="9" t="s">
        <v>115</v>
      </c>
      <c r="I13" s="10">
        <v>2001</v>
      </c>
      <c r="J13" s="11">
        <v>60000</v>
      </c>
      <c r="K13" s="11" t="s">
        <v>149</v>
      </c>
      <c r="L13" s="11">
        <v>4200</v>
      </c>
      <c r="M13" s="11">
        <v>2400</v>
      </c>
      <c r="N13" s="11"/>
      <c r="O13" s="11">
        <f t="shared" si="2"/>
        <v>66600</v>
      </c>
      <c r="P13" s="8" t="s">
        <v>9</v>
      </c>
      <c r="Q13" s="10">
        <v>14</v>
      </c>
      <c r="R13" s="8">
        <v>1</v>
      </c>
      <c r="S13" s="8">
        <v>5</v>
      </c>
      <c r="U13" s="8" t="str">
        <f>A13&amp;I13</f>
        <v>Martie Elmasian2001</v>
      </c>
    </row>
    <row r="14" spans="1:21" s="8" customFormat="1" x14ac:dyDescent="0.2">
      <c r="A14" s="8" t="s">
        <v>44</v>
      </c>
      <c r="B14" s="9">
        <v>36904</v>
      </c>
      <c r="C14" s="9" t="str">
        <f t="shared" si="0"/>
        <v>enero / 2001</v>
      </c>
      <c r="D14" s="9" t="str">
        <f t="shared" si="1"/>
        <v>enero</v>
      </c>
      <c r="E14" s="10">
        <f>YEAR(Tabla1[[#This Row],[Hire Date]])</f>
        <v>2001</v>
      </c>
      <c r="F14" s="9" t="s">
        <v>154</v>
      </c>
      <c r="G14" s="9"/>
      <c r="H14" s="9" t="s">
        <v>116</v>
      </c>
      <c r="I14" s="10">
        <v>2001</v>
      </c>
      <c r="J14" s="11">
        <v>43000</v>
      </c>
      <c r="K14" s="11" t="s">
        <v>151</v>
      </c>
      <c r="L14" s="11">
        <v>5160</v>
      </c>
      <c r="M14" s="11">
        <v>0</v>
      </c>
      <c r="N14" s="11">
        <v>42000</v>
      </c>
      <c r="O14" s="11">
        <f t="shared" si="2"/>
        <v>90160</v>
      </c>
      <c r="P14" s="8" t="s">
        <v>1</v>
      </c>
      <c r="Q14" s="10">
        <v>12</v>
      </c>
      <c r="R14" s="8">
        <v>3</v>
      </c>
      <c r="S14" s="8">
        <v>4</v>
      </c>
      <c r="U14" s="8" t="str">
        <f>A14&amp;I14</f>
        <v>Kelly Queen2001</v>
      </c>
    </row>
    <row r="15" spans="1:21" s="8" customFormat="1" x14ac:dyDescent="0.2">
      <c r="A15" s="8" t="s">
        <v>61</v>
      </c>
      <c r="B15" s="9">
        <v>36983</v>
      </c>
      <c r="C15" s="9" t="str">
        <f t="shared" si="0"/>
        <v>abril / 2001</v>
      </c>
      <c r="D15" s="9" t="str">
        <f t="shared" si="1"/>
        <v>abril</v>
      </c>
      <c r="E15" s="10">
        <f>YEAR(Tabla1[[#This Row],[Hire Date]])</f>
        <v>2001</v>
      </c>
      <c r="F15" s="9" t="s">
        <v>154</v>
      </c>
      <c r="G15" s="9"/>
      <c r="H15" s="9" t="s">
        <v>116</v>
      </c>
      <c r="I15" s="10">
        <v>2001</v>
      </c>
      <c r="J15" s="11">
        <v>54000</v>
      </c>
      <c r="K15" s="11" t="s">
        <v>149</v>
      </c>
      <c r="L15" s="11">
        <v>4320</v>
      </c>
      <c r="M15" s="11">
        <v>0</v>
      </c>
      <c r="N15" s="11"/>
      <c r="O15" s="11">
        <f t="shared" si="2"/>
        <v>58320</v>
      </c>
      <c r="P15" s="8" t="s">
        <v>2</v>
      </c>
      <c r="Q15" s="10">
        <v>10</v>
      </c>
      <c r="R15" s="8">
        <v>6</v>
      </c>
      <c r="S15" s="8">
        <v>2</v>
      </c>
      <c r="U15" s="8" t="str">
        <f>A15&amp;I15</f>
        <v>Cristhian Roth2001</v>
      </c>
    </row>
    <row r="16" spans="1:21" s="8" customFormat="1" x14ac:dyDescent="0.2">
      <c r="A16" s="8" t="s">
        <v>29</v>
      </c>
      <c r="B16" s="9">
        <v>37015</v>
      </c>
      <c r="C16" s="9" t="str">
        <f t="shared" si="0"/>
        <v>mayo / 2001</v>
      </c>
      <c r="D16" s="9" t="str">
        <f t="shared" si="1"/>
        <v>mayo</v>
      </c>
      <c r="E16" s="10">
        <f>YEAR(Tabla1[[#This Row],[Hire Date]])</f>
        <v>2001</v>
      </c>
      <c r="F16" s="9" t="s">
        <v>154</v>
      </c>
      <c r="G16" s="9"/>
      <c r="H16" s="9" t="s">
        <v>116</v>
      </c>
      <c r="I16" s="10">
        <v>2001</v>
      </c>
      <c r="J16" s="11">
        <v>32000</v>
      </c>
      <c r="K16" s="11" t="s">
        <v>151</v>
      </c>
      <c r="L16" s="11">
        <v>2560</v>
      </c>
      <c r="M16" s="11">
        <v>0</v>
      </c>
      <c r="N16" s="11"/>
      <c r="O16" s="11">
        <f t="shared" si="2"/>
        <v>34560</v>
      </c>
      <c r="P16" s="8" t="s">
        <v>9</v>
      </c>
      <c r="Q16" s="10">
        <v>14</v>
      </c>
      <c r="R16" s="8">
        <v>9</v>
      </c>
      <c r="S16" s="8">
        <v>5</v>
      </c>
      <c r="U16" s="8" t="str">
        <f>A16&amp;I16</f>
        <v>Joeanne Melendez2001</v>
      </c>
    </row>
    <row r="17" spans="1:21" s="8" customFormat="1" x14ac:dyDescent="0.2">
      <c r="A17" s="8" t="s">
        <v>43</v>
      </c>
      <c r="B17" s="9">
        <v>37021</v>
      </c>
      <c r="C17" s="9" t="str">
        <f t="shared" si="0"/>
        <v>mayo / 2001</v>
      </c>
      <c r="D17" s="9" t="str">
        <f t="shared" si="1"/>
        <v>mayo</v>
      </c>
      <c r="E17" s="10">
        <f>YEAR(Tabla1[[#This Row],[Hire Date]])</f>
        <v>2001</v>
      </c>
      <c r="F17" s="9" t="s">
        <v>153</v>
      </c>
      <c r="G17" s="9"/>
      <c r="H17" s="9" t="s">
        <v>116</v>
      </c>
      <c r="I17" s="10">
        <v>2001</v>
      </c>
      <c r="J17" s="11">
        <v>43000</v>
      </c>
      <c r="K17" s="11" t="s">
        <v>151</v>
      </c>
      <c r="L17" s="11">
        <v>3440</v>
      </c>
      <c r="M17" s="11">
        <v>0</v>
      </c>
      <c r="N17" s="11">
        <v>22000</v>
      </c>
      <c r="O17" s="11">
        <f t="shared" si="2"/>
        <v>68440</v>
      </c>
      <c r="P17" s="8" t="s">
        <v>1</v>
      </c>
      <c r="Q17" s="10">
        <v>14</v>
      </c>
      <c r="R17" s="8">
        <v>7</v>
      </c>
      <c r="S17" s="8">
        <v>5</v>
      </c>
      <c r="U17" s="8" t="str">
        <f>A17&amp;I17</f>
        <v>Brian M Stucki2001</v>
      </c>
    </row>
    <row r="18" spans="1:21" s="8" customFormat="1" x14ac:dyDescent="0.2">
      <c r="A18" s="8" t="s">
        <v>75</v>
      </c>
      <c r="B18" s="9">
        <v>37065</v>
      </c>
      <c r="C18" s="9" t="str">
        <f t="shared" si="0"/>
        <v>junio / 2001</v>
      </c>
      <c r="D18" s="9" t="str">
        <f t="shared" si="1"/>
        <v>junio</v>
      </c>
      <c r="E18" s="10">
        <f>YEAR(Tabla1[[#This Row],[Hire Date]])</f>
        <v>2001</v>
      </c>
      <c r="F18" s="9" t="s">
        <v>153</v>
      </c>
      <c r="G18" s="9"/>
      <c r="H18" s="9" t="s">
        <v>116</v>
      </c>
      <c r="I18" s="10">
        <v>2001</v>
      </c>
      <c r="J18" s="11">
        <v>63000</v>
      </c>
      <c r="K18" s="11" t="s">
        <v>149</v>
      </c>
      <c r="L18" s="11">
        <v>3780</v>
      </c>
      <c r="M18" s="11">
        <v>0</v>
      </c>
      <c r="N18" s="11"/>
      <c r="O18" s="11">
        <f t="shared" si="2"/>
        <v>66780</v>
      </c>
      <c r="P18" s="8" t="s">
        <v>10</v>
      </c>
      <c r="Q18" s="10">
        <v>12</v>
      </c>
      <c r="R18" s="8">
        <v>9</v>
      </c>
      <c r="S18" s="8">
        <v>3</v>
      </c>
      <c r="U18" s="8" t="str">
        <f>A18&amp;I18</f>
        <v>Cindy Summerville2001</v>
      </c>
    </row>
    <row r="19" spans="1:21" s="8" customFormat="1" x14ac:dyDescent="0.2">
      <c r="A19" s="8" t="s">
        <v>107</v>
      </c>
      <c r="B19" s="9">
        <v>37152</v>
      </c>
      <c r="C19" s="9" t="str">
        <f t="shared" si="0"/>
        <v>septiembre / 2001</v>
      </c>
      <c r="D19" s="9" t="str">
        <f t="shared" si="1"/>
        <v>septiembre</v>
      </c>
      <c r="E19" s="10">
        <f>YEAR(Tabla1[[#This Row],[Hire Date]])</f>
        <v>2001</v>
      </c>
      <c r="F19" s="9" t="s">
        <v>153</v>
      </c>
      <c r="G19" s="9"/>
      <c r="H19" s="9" t="s">
        <v>115</v>
      </c>
      <c r="I19" s="10">
        <v>2001</v>
      </c>
      <c r="J19" s="11">
        <v>105000</v>
      </c>
      <c r="K19" s="11" t="s">
        <v>147</v>
      </c>
      <c r="L19" s="11">
        <v>9450</v>
      </c>
      <c r="M19" s="11">
        <v>3150</v>
      </c>
      <c r="N19" s="11"/>
      <c r="O19" s="11">
        <f t="shared" si="2"/>
        <v>117600</v>
      </c>
      <c r="P19" s="8" t="s">
        <v>9</v>
      </c>
      <c r="Q19" s="10">
        <v>10</v>
      </c>
      <c r="R19" s="8">
        <v>1</v>
      </c>
      <c r="S19" s="8">
        <v>3</v>
      </c>
      <c r="U19" s="8" t="str">
        <f>A19&amp;I19</f>
        <v>Tony Merrick2001</v>
      </c>
    </row>
    <row r="20" spans="1:21" s="8" customFormat="1" x14ac:dyDescent="0.2">
      <c r="A20" s="8" t="s">
        <v>83</v>
      </c>
      <c r="B20" s="9">
        <v>37170</v>
      </c>
      <c r="C20" s="9" t="str">
        <f t="shared" si="0"/>
        <v>octubre / 2001</v>
      </c>
      <c r="D20" s="9" t="str">
        <f t="shared" si="1"/>
        <v>octubre</v>
      </c>
      <c r="E20" s="10">
        <f>YEAR(Tabla1[[#This Row],[Hire Date]])</f>
        <v>2001</v>
      </c>
      <c r="F20" s="9" t="s">
        <v>153</v>
      </c>
      <c r="G20" s="9"/>
      <c r="H20" s="9" t="s">
        <v>116</v>
      </c>
      <c r="I20" s="10">
        <v>2001</v>
      </c>
      <c r="J20" s="11">
        <v>66000</v>
      </c>
      <c r="K20" s="11" t="s">
        <v>149</v>
      </c>
      <c r="L20" s="11">
        <v>3960</v>
      </c>
      <c r="M20" s="11">
        <v>3300</v>
      </c>
      <c r="N20" s="11"/>
      <c r="O20" s="11">
        <f t="shared" si="2"/>
        <v>73260</v>
      </c>
      <c r="P20" s="8" t="s">
        <v>5</v>
      </c>
      <c r="Q20" s="10">
        <v>13</v>
      </c>
      <c r="R20" s="8">
        <v>3</v>
      </c>
      <c r="S20" s="8">
        <v>5</v>
      </c>
      <c r="U20" s="8" t="str">
        <f>A20&amp;I20</f>
        <v>Bryan Anderson2001</v>
      </c>
    </row>
    <row r="21" spans="1:21" s="8" customFormat="1" x14ac:dyDescent="0.2">
      <c r="A21" s="8" t="s">
        <v>23</v>
      </c>
      <c r="B21" s="9">
        <v>37185</v>
      </c>
      <c r="C21" s="9" t="str">
        <f t="shared" si="0"/>
        <v>octubre / 2001</v>
      </c>
      <c r="D21" s="9" t="str">
        <f t="shared" si="1"/>
        <v>octubre</v>
      </c>
      <c r="E21" s="10">
        <f>YEAR(Tabla1[[#This Row],[Hire Date]])</f>
        <v>2001</v>
      </c>
      <c r="F21" s="9" t="s">
        <v>152</v>
      </c>
      <c r="G21" s="9"/>
      <c r="H21" s="9" t="s">
        <v>116</v>
      </c>
      <c r="I21" s="10">
        <v>2001</v>
      </c>
      <c r="J21" s="11">
        <v>28000</v>
      </c>
      <c r="K21" s="11" t="s">
        <v>148</v>
      </c>
      <c r="L21" s="11">
        <v>1680</v>
      </c>
      <c r="M21" s="11">
        <v>840</v>
      </c>
      <c r="N21" s="11"/>
      <c r="O21" s="11">
        <f t="shared" si="2"/>
        <v>30520</v>
      </c>
      <c r="P21" s="8" t="s">
        <v>9</v>
      </c>
      <c r="Q21" s="10">
        <v>11</v>
      </c>
      <c r="R21" s="8">
        <v>3</v>
      </c>
      <c r="S21" s="8">
        <v>3</v>
      </c>
      <c r="U21" s="8" t="str">
        <f>A21&amp;I21</f>
        <v>Janalee Eggleston2001</v>
      </c>
    </row>
    <row r="22" spans="1:21" s="8" customFormat="1" x14ac:dyDescent="0.2">
      <c r="A22" s="8" t="s">
        <v>69</v>
      </c>
      <c r="B22" s="9">
        <v>37186</v>
      </c>
      <c r="C22" s="9" t="str">
        <f t="shared" si="0"/>
        <v>octubre / 2001</v>
      </c>
      <c r="D22" s="9" t="str">
        <f t="shared" si="1"/>
        <v>octubre</v>
      </c>
      <c r="E22" s="10">
        <f>YEAR(Tabla1[[#This Row],[Hire Date]])</f>
        <v>2001</v>
      </c>
      <c r="F22" s="9" t="s">
        <v>152</v>
      </c>
      <c r="G22" s="9"/>
      <c r="H22" s="9" t="s">
        <v>116</v>
      </c>
      <c r="I22" s="10">
        <v>2001</v>
      </c>
      <c r="J22" s="11">
        <v>59000</v>
      </c>
      <c r="K22" s="11" t="s">
        <v>149</v>
      </c>
      <c r="L22" s="11">
        <v>3540</v>
      </c>
      <c r="M22" s="11">
        <v>1770</v>
      </c>
      <c r="N22" s="11"/>
      <c r="O22" s="11">
        <f t="shared" si="2"/>
        <v>64310</v>
      </c>
      <c r="P22" s="8" t="s">
        <v>10</v>
      </c>
      <c r="Q22" s="10">
        <v>15</v>
      </c>
      <c r="R22" s="8">
        <v>2</v>
      </c>
      <c r="S22" s="8">
        <v>5</v>
      </c>
      <c r="U22" s="8" t="str">
        <f>A22&amp;I22</f>
        <v>Elena Miriam Hillen 2001</v>
      </c>
    </row>
    <row r="23" spans="1:21" s="8" customFormat="1" x14ac:dyDescent="0.2">
      <c r="A23" s="8" t="s">
        <v>70</v>
      </c>
      <c r="B23" s="9">
        <v>37188</v>
      </c>
      <c r="C23" s="9" t="str">
        <f t="shared" si="0"/>
        <v>octubre / 2001</v>
      </c>
      <c r="D23" s="9" t="str">
        <f t="shared" si="1"/>
        <v>octubre</v>
      </c>
      <c r="E23" s="10">
        <f>YEAR(Tabla1[[#This Row],[Hire Date]])</f>
        <v>2001</v>
      </c>
      <c r="F23" s="9" t="s">
        <v>152</v>
      </c>
      <c r="G23" s="9"/>
      <c r="H23" s="9" t="s">
        <v>116</v>
      </c>
      <c r="I23" s="10">
        <v>2001</v>
      </c>
      <c r="J23" s="11">
        <v>59000</v>
      </c>
      <c r="K23" s="11" t="s">
        <v>149</v>
      </c>
      <c r="L23" s="11">
        <v>4130</v>
      </c>
      <c r="M23" s="11">
        <v>0</v>
      </c>
      <c r="N23" s="11"/>
      <c r="O23" s="11">
        <f t="shared" si="2"/>
        <v>63130</v>
      </c>
      <c r="P23" s="8" t="s">
        <v>10</v>
      </c>
      <c r="Q23" s="10">
        <v>13</v>
      </c>
      <c r="R23" s="8">
        <v>0</v>
      </c>
      <c r="S23" s="8">
        <v>4</v>
      </c>
      <c r="U23" s="8" t="str">
        <f>A23&amp;I23</f>
        <v>Natalie H. Zeidell2001</v>
      </c>
    </row>
    <row r="24" spans="1:21" s="8" customFormat="1" x14ac:dyDescent="0.2">
      <c r="A24" s="8" t="s">
        <v>68</v>
      </c>
      <c r="B24" s="9">
        <v>37218</v>
      </c>
      <c r="C24" s="9" t="str">
        <f t="shared" si="0"/>
        <v>noviembre / 2001</v>
      </c>
      <c r="D24" s="9" t="str">
        <f t="shared" si="1"/>
        <v>noviembre</v>
      </c>
      <c r="E24" s="10">
        <f>YEAR(Tabla1[[#This Row],[Hire Date]])</f>
        <v>2001</v>
      </c>
      <c r="F24" s="9" t="s">
        <v>152</v>
      </c>
      <c r="G24" s="9"/>
      <c r="H24" s="9" t="s">
        <v>116</v>
      </c>
      <c r="I24" s="10">
        <v>2001</v>
      </c>
      <c r="J24" s="11">
        <v>59000</v>
      </c>
      <c r="K24" s="11" t="s">
        <v>149</v>
      </c>
      <c r="L24" s="11">
        <v>3540</v>
      </c>
      <c r="M24" s="11">
        <v>1770</v>
      </c>
      <c r="N24" s="11"/>
      <c r="O24" s="11">
        <f t="shared" si="2"/>
        <v>64310</v>
      </c>
      <c r="P24" s="8" t="s">
        <v>7</v>
      </c>
      <c r="Q24" s="10">
        <v>13</v>
      </c>
      <c r="R24" s="8">
        <v>1</v>
      </c>
      <c r="S24" s="8">
        <v>3</v>
      </c>
      <c r="U24" s="8" t="str">
        <f>A24&amp;I24</f>
        <v>Stacy L Chen2001</v>
      </c>
    </row>
    <row r="25" spans="1:21" s="8" customFormat="1" x14ac:dyDescent="0.2">
      <c r="A25" s="8" t="s">
        <v>78</v>
      </c>
      <c r="B25" s="9">
        <v>37228</v>
      </c>
      <c r="C25" s="9" t="str">
        <f t="shared" si="0"/>
        <v>diciembre / 2001</v>
      </c>
      <c r="D25" s="9" t="str">
        <f t="shared" si="1"/>
        <v>diciembre</v>
      </c>
      <c r="E25" s="10">
        <f>YEAR(Tabla1[[#This Row],[Hire Date]])</f>
        <v>2001</v>
      </c>
      <c r="F25" s="9" t="s">
        <v>152</v>
      </c>
      <c r="G25" s="9"/>
      <c r="H25" s="9" t="s">
        <v>116</v>
      </c>
      <c r="I25" s="10">
        <v>2001</v>
      </c>
      <c r="J25" s="11">
        <v>64000</v>
      </c>
      <c r="K25" s="11" t="s">
        <v>149</v>
      </c>
      <c r="L25" s="11">
        <v>5120</v>
      </c>
      <c r="M25" s="11">
        <v>1280</v>
      </c>
      <c r="N25" s="11"/>
      <c r="O25" s="11">
        <f t="shared" si="2"/>
        <v>70400</v>
      </c>
      <c r="P25" s="8" t="s">
        <v>2</v>
      </c>
      <c r="Q25" s="10">
        <v>11</v>
      </c>
      <c r="R25" s="8">
        <v>4</v>
      </c>
      <c r="S25" s="8">
        <v>2</v>
      </c>
      <c r="U25" s="8" t="str">
        <f>A25&amp;I25</f>
        <v>Alexis Ripley2001</v>
      </c>
    </row>
    <row r="26" spans="1:21" s="8" customFormat="1" x14ac:dyDescent="0.2">
      <c r="A26" s="8" t="s">
        <v>64</v>
      </c>
      <c r="B26" s="9">
        <v>37246</v>
      </c>
      <c r="C26" s="9" t="str">
        <f t="shared" si="0"/>
        <v>diciembre / 2001</v>
      </c>
      <c r="D26" s="9" t="str">
        <f t="shared" si="1"/>
        <v>diciembre</v>
      </c>
      <c r="E26" s="10">
        <f>YEAR(Tabla1[[#This Row],[Hire Date]])</f>
        <v>2001</v>
      </c>
      <c r="F26" s="9" t="s">
        <v>152</v>
      </c>
      <c r="G26" s="9"/>
      <c r="H26" s="9" t="s">
        <v>115</v>
      </c>
      <c r="I26" s="10">
        <v>2001</v>
      </c>
      <c r="J26" s="11">
        <v>55000</v>
      </c>
      <c r="K26" s="11" t="s">
        <v>149</v>
      </c>
      <c r="L26" s="11">
        <v>3850</v>
      </c>
      <c r="M26" s="11">
        <v>1100</v>
      </c>
      <c r="N26" s="11"/>
      <c r="O26" s="11">
        <f t="shared" si="2"/>
        <v>59950</v>
      </c>
      <c r="P26" s="8" t="s">
        <v>10</v>
      </c>
      <c r="Q26" s="10">
        <v>14</v>
      </c>
      <c r="R26" s="8">
        <v>4</v>
      </c>
      <c r="S26" s="8">
        <v>2</v>
      </c>
      <c r="U26" s="8" t="str">
        <f>A26&amp;I26</f>
        <v>Micah Chokeir2001</v>
      </c>
    </row>
    <row r="27" spans="1:21" s="8" customFormat="1" x14ac:dyDescent="0.2">
      <c r="A27" s="8" t="s">
        <v>92</v>
      </c>
      <c r="B27" s="9">
        <v>37246</v>
      </c>
      <c r="C27" s="9" t="str">
        <f t="shared" si="0"/>
        <v>diciembre / 2001</v>
      </c>
      <c r="D27" s="9" t="str">
        <f t="shared" si="1"/>
        <v>diciembre</v>
      </c>
      <c r="E27" s="10">
        <f>YEAR(Tabla1[[#This Row],[Hire Date]])</f>
        <v>2001</v>
      </c>
      <c r="F27" s="9" t="s">
        <v>152</v>
      </c>
      <c r="G27" s="9"/>
      <c r="H27" s="9" t="s">
        <v>115</v>
      </c>
      <c r="I27" s="10">
        <v>2001</v>
      </c>
      <c r="J27" s="11">
        <v>75000</v>
      </c>
      <c r="K27" s="11" t="s">
        <v>146</v>
      </c>
      <c r="L27" s="11">
        <v>3750</v>
      </c>
      <c r="M27" s="11">
        <v>0</v>
      </c>
      <c r="N27" s="11"/>
      <c r="O27" s="11">
        <f t="shared" si="2"/>
        <v>78750</v>
      </c>
      <c r="P27" s="8" t="s">
        <v>2</v>
      </c>
      <c r="Q27" s="10">
        <v>15</v>
      </c>
      <c r="R27" s="8">
        <v>5</v>
      </c>
      <c r="S27" s="8">
        <v>4</v>
      </c>
      <c r="U27" s="8" t="str">
        <f>A27&amp;I27</f>
        <v>Jesse Wooten2001</v>
      </c>
    </row>
    <row r="28" spans="1:21" s="8" customFormat="1" x14ac:dyDescent="0.2">
      <c r="A28" s="8" t="s">
        <v>98</v>
      </c>
      <c r="B28" s="9">
        <v>37249</v>
      </c>
      <c r="C28" s="9" t="str">
        <f t="shared" si="0"/>
        <v>diciembre / 2001</v>
      </c>
      <c r="D28" s="9" t="str">
        <f t="shared" si="1"/>
        <v>diciembre</v>
      </c>
      <c r="E28" s="10">
        <f>YEAR(Tabla1[[#This Row],[Hire Date]])</f>
        <v>2001</v>
      </c>
      <c r="F28" s="9" t="s">
        <v>152</v>
      </c>
      <c r="G28" s="9"/>
      <c r="H28" s="9" t="s">
        <v>115</v>
      </c>
      <c r="I28" s="10">
        <v>2001</v>
      </c>
      <c r="J28" s="11">
        <v>81000</v>
      </c>
      <c r="K28" s="11" t="s">
        <v>146</v>
      </c>
      <c r="L28" s="11">
        <v>5670</v>
      </c>
      <c r="M28" s="11">
        <v>2430</v>
      </c>
      <c r="N28" s="11"/>
      <c r="O28" s="11">
        <f t="shared" si="2"/>
        <v>89100</v>
      </c>
      <c r="P28" s="8" t="s">
        <v>6</v>
      </c>
      <c r="Q28" s="10">
        <v>15</v>
      </c>
      <c r="R28" s="8">
        <v>4</v>
      </c>
      <c r="S28" s="8">
        <v>2</v>
      </c>
      <c r="U28" s="8" t="str">
        <f>A28&amp;I28</f>
        <v>Ryan Kennedy 2001</v>
      </c>
    </row>
    <row r="29" spans="1:21" s="8" customFormat="1" x14ac:dyDescent="0.2">
      <c r="A29" s="8" t="s">
        <v>105</v>
      </c>
      <c r="B29" s="9">
        <v>36659</v>
      </c>
      <c r="C29" s="9" t="str">
        <f t="shared" si="0"/>
        <v>mayo / 2000</v>
      </c>
      <c r="D29" s="9" t="str">
        <f t="shared" si="1"/>
        <v>mayo</v>
      </c>
      <c r="E29" s="10">
        <f>YEAR(Tabla1[[#This Row],[Hire Date]])</f>
        <v>2000</v>
      </c>
      <c r="F29" s="9" t="s">
        <v>152</v>
      </c>
      <c r="G29" s="9"/>
      <c r="H29" s="9" t="s">
        <v>115</v>
      </c>
      <c r="I29" s="10">
        <v>2002</v>
      </c>
      <c r="J29" s="11">
        <v>94000</v>
      </c>
      <c r="K29" s="11" t="s">
        <v>146</v>
      </c>
      <c r="L29" s="11">
        <v>8460</v>
      </c>
      <c r="M29" s="11">
        <v>2820</v>
      </c>
      <c r="N29" s="11"/>
      <c r="O29" s="11">
        <f t="shared" si="2"/>
        <v>105280</v>
      </c>
      <c r="P29" s="8" t="s">
        <v>4</v>
      </c>
      <c r="Q29" s="10">
        <v>15</v>
      </c>
      <c r="R29" s="8">
        <v>1</v>
      </c>
      <c r="S29" s="8">
        <v>5</v>
      </c>
      <c r="U29" s="8" t="str">
        <f>A29&amp;I29</f>
        <v>Alison Johnson2002</v>
      </c>
    </row>
    <row r="30" spans="1:21" s="8" customFormat="1" x14ac:dyDescent="0.2">
      <c r="A30" s="8" t="s">
        <v>88</v>
      </c>
      <c r="B30" s="9">
        <v>36745</v>
      </c>
      <c r="C30" s="9" t="str">
        <f t="shared" si="0"/>
        <v>agosto / 2000</v>
      </c>
      <c r="D30" s="9" t="str">
        <f t="shared" si="1"/>
        <v>agosto</v>
      </c>
      <c r="E30" s="10">
        <f>YEAR(Tabla1[[#This Row],[Hire Date]])</f>
        <v>2000</v>
      </c>
      <c r="F30" s="9" t="s">
        <v>152</v>
      </c>
      <c r="G30" s="9"/>
      <c r="H30" s="9" t="s">
        <v>115</v>
      </c>
      <c r="I30" s="10">
        <v>2002</v>
      </c>
      <c r="J30" s="11">
        <v>77000</v>
      </c>
      <c r="K30" s="11" t="s">
        <v>146</v>
      </c>
      <c r="L30" s="11">
        <v>6160</v>
      </c>
      <c r="M30" s="11">
        <v>3080</v>
      </c>
      <c r="N30" s="11"/>
      <c r="O30" s="11">
        <f t="shared" si="2"/>
        <v>86240</v>
      </c>
      <c r="P30" s="8" t="s">
        <v>9</v>
      </c>
      <c r="Q30" s="10">
        <v>14</v>
      </c>
      <c r="R30" s="8">
        <v>11</v>
      </c>
      <c r="S30" s="8">
        <v>2</v>
      </c>
      <c r="U30" s="8" t="str">
        <f>A30&amp;I30</f>
        <v>Corine M. Henderson2002</v>
      </c>
    </row>
    <row r="31" spans="1:21" s="8" customFormat="1" x14ac:dyDescent="0.2">
      <c r="A31" s="8" t="s">
        <v>46</v>
      </c>
      <c r="B31" s="9">
        <v>36762</v>
      </c>
      <c r="C31" s="9" t="str">
        <f t="shared" si="0"/>
        <v>agosto / 2000</v>
      </c>
      <c r="D31" s="9" t="str">
        <f t="shared" si="1"/>
        <v>agosto</v>
      </c>
      <c r="E31" s="10">
        <f>YEAR(Tabla1[[#This Row],[Hire Date]])</f>
        <v>2000</v>
      </c>
      <c r="F31" s="9" t="s">
        <v>152</v>
      </c>
      <c r="G31" s="9"/>
      <c r="H31" s="9" t="s">
        <v>115</v>
      </c>
      <c r="I31" s="10">
        <v>2002</v>
      </c>
      <c r="J31" s="11">
        <v>52000</v>
      </c>
      <c r="K31" s="11" t="s">
        <v>149</v>
      </c>
      <c r="L31" s="11">
        <v>4680</v>
      </c>
      <c r="M31" s="11">
        <v>0</v>
      </c>
      <c r="N31" s="11">
        <v>38000</v>
      </c>
      <c r="O31" s="11">
        <f t="shared" si="2"/>
        <v>94680</v>
      </c>
      <c r="P31" s="8" t="s">
        <v>1</v>
      </c>
      <c r="Q31" s="10">
        <v>10</v>
      </c>
      <c r="R31" s="8">
        <v>4</v>
      </c>
      <c r="S31" s="8">
        <v>3</v>
      </c>
      <c r="U31" s="8" t="str">
        <f>A31&amp;I31</f>
        <v>Julia  Hegwood 2002</v>
      </c>
    </row>
    <row r="32" spans="1:21" s="8" customFormat="1" x14ac:dyDescent="0.2">
      <c r="A32" s="8" t="s">
        <v>67</v>
      </c>
      <c r="B32" s="9">
        <v>36777</v>
      </c>
      <c r="C32" s="9" t="str">
        <f t="shared" si="0"/>
        <v>septiembre / 2000</v>
      </c>
      <c r="D32" s="9" t="str">
        <f t="shared" si="1"/>
        <v>septiembre</v>
      </c>
      <c r="E32" s="10">
        <f>YEAR(Tabla1[[#This Row],[Hire Date]])</f>
        <v>2000</v>
      </c>
      <c r="F32" s="9" t="s">
        <v>152</v>
      </c>
      <c r="G32" s="9"/>
      <c r="H32" s="9" t="s">
        <v>115</v>
      </c>
      <c r="I32" s="10">
        <v>2002</v>
      </c>
      <c r="J32" s="11">
        <v>62000</v>
      </c>
      <c r="K32" s="11" t="s">
        <v>149</v>
      </c>
      <c r="L32" s="11">
        <v>6200</v>
      </c>
      <c r="M32" s="11">
        <v>0</v>
      </c>
      <c r="N32" s="11"/>
      <c r="O32" s="11">
        <f t="shared" si="2"/>
        <v>68200</v>
      </c>
      <c r="P32" s="8" t="s">
        <v>3</v>
      </c>
      <c r="Q32" s="10">
        <v>10</v>
      </c>
      <c r="R32" s="8">
        <v>9</v>
      </c>
      <c r="S32" s="8">
        <v>2</v>
      </c>
      <c r="U32" s="8" t="str">
        <f>A32&amp;I32</f>
        <v>Jeremiah De Grazia2002</v>
      </c>
    </row>
    <row r="33" spans="1:21" s="8" customFormat="1" x14ac:dyDescent="0.2">
      <c r="A33" s="8" t="s">
        <v>31</v>
      </c>
      <c r="B33" s="9">
        <v>36817</v>
      </c>
      <c r="C33" s="9" t="str">
        <f t="shared" si="0"/>
        <v>octubre / 2000</v>
      </c>
      <c r="D33" s="9" t="str">
        <f t="shared" si="1"/>
        <v>octubre</v>
      </c>
      <c r="E33" s="10">
        <f>YEAR(Tabla1[[#This Row],[Hire Date]])</f>
        <v>2000</v>
      </c>
      <c r="F33" s="9" t="s">
        <v>152</v>
      </c>
      <c r="G33" s="9"/>
      <c r="H33" s="9" t="s">
        <v>115</v>
      </c>
      <c r="I33" s="10">
        <v>2002</v>
      </c>
      <c r="J33" s="11">
        <v>38000</v>
      </c>
      <c r="K33" s="11" t="s">
        <v>151</v>
      </c>
      <c r="L33" s="11">
        <v>1900</v>
      </c>
      <c r="M33" s="11">
        <v>1520</v>
      </c>
      <c r="N33" s="11"/>
      <c r="O33" s="11">
        <f t="shared" si="2"/>
        <v>41420</v>
      </c>
      <c r="P33" s="8" t="s">
        <v>2</v>
      </c>
      <c r="Q33" s="10">
        <v>10</v>
      </c>
      <c r="R33" s="8">
        <v>5</v>
      </c>
      <c r="S33" s="8">
        <v>3</v>
      </c>
      <c r="U33" s="8" t="str">
        <f>A33&amp;I33</f>
        <v>Willow Nevandro2002</v>
      </c>
    </row>
    <row r="34" spans="1:21" s="8" customFormat="1" x14ac:dyDescent="0.2">
      <c r="A34" s="8" t="s">
        <v>60</v>
      </c>
      <c r="B34" s="9">
        <v>36867</v>
      </c>
      <c r="C34" s="9" t="str">
        <f t="shared" si="0"/>
        <v>diciembre / 2000</v>
      </c>
      <c r="D34" s="9" t="str">
        <f t="shared" si="1"/>
        <v>diciembre</v>
      </c>
      <c r="E34" s="10">
        <f>YEAR(Tabla1[[#This Row],[Hire Date]])</f>
        <v>2000</v>
      </c>
      <c r="F34" s="9" t="s">
        <v>152</v>
      </c>
      <c r="G34" s="9"/>
      <c r="H34" s="9" t="s">
        <v>115</v>
      </c>
      <c r="I34" s="10">
        <v>2002</v>
      </c>
      <c r="J34" s="11">
        <v>63000</v>
      </c>
      <c r="K34" s="11" t="s">
        <v>149</v>
      </c>
      <c r="L34" s="11">
        <v>3150</v>
      </c>
      <c r="M34" s="11">
        <v>3150</v>
      </c>
      <c r="N34" s="11"/>
      <c r="O34" s="11">
        <f t="shared" si="2"/>
        <v>69300</v>
      </c>
      <c r="P34" s="8" t="s">
        <v>9</v>
      </c>
      <c r="Q34" s="10">
        <v>13</v>
      </c>
      <c r="R34" s="8">
        <v>1</v>
      </c>
      <c r="S34" s="8">
        <v>3</v>
      </c>
      <c r="U34" s="8" t="str">
        <f>A34&amp;I34</f>
        <v>Martie Elmasian2002</v>
      </c>
    </row>
    <row r="35" spans="1:21" s="8" customFormat="1" x14ac:dyDescent="0.2">
      <c r="A35" s="8" t="s">
        <v>44</v>
      </c>
      <c r="B35" s="9">
        <v>36904</v>
      </c>
      <c r="C35" s="9" t="str">
        <f t="shared" si="0"/>
        <v>enero / 2001</v>
      </c>
      <c r="D35" s="9" t="str">
        <f t="shared" si="1"/>
        <v>enero</v>
      </c>
      <c r="E35" s="10">
        <f>YEAR(Tabla1[[#This Row],[Hire Date]])</f>
        <v>2001</v>
      </c>
      <c r="F35" s="9" t="s">
        <v>154</v>
      </c>
      <c r="G35" s="9"/>
      <c r="H35" s="9" t="s">
        <v>115</v>
      </c>
      <c r="I35" s="10">
        <v>2002</v>
      </c>
      <c r="J35" s="11">
        <v>45000</v>
      </c>
      <c r="K35" s="11" t="s">
        <v>151</v>
      </c>
      <c r="L35" s="11">
        <v>4050</v>
      </c>
      <c r="M35" s="11">
        <v>0</v>
      </c>
      <c r="N35" s="11">
        <v>55000</v>
      </c>
      <c r="O35" s="11">
        <f t="shared" si="2"/>
        <v>104050</v>
      </c>
      <c r="P35" s="8" t="s">
        <v>1</v>
      </c>
      <c r="Q35" s="10">
        <v>14</v>
      </c>
      <c r="R35" s="8">
        <v>7</v>
      </c>
      <c r="S35" s="8">
        <v>3</v>
      </c>
      <c r="U35" s="8" t="str">
        <f>A35&amp;I35</f>
        <v>Kelly Queen2002</v>
      </c>
    </row>
    <row r="36" spans="1:21" s="8" customFormat="1" x14ac:dyDescent="0.2">
      <c r="A36" s="8" t="s">
        <v>61</v>
      </c>
      <c r="B36" s="9">
        <v>36983</v>
      </c>
      <c r="C36" s="9" t="str">
        <f t="shared" si="0"/>
        <v>abril / 2001</v>
      </c>
      <c r="D36" s="9" t="str">
        <f t="shared" si="1"/>
        <v>abril</v>
      </c>
      <c r="E36" s="10">
        <f>YEAR(Tabla1[[#This Row],[Hire Date]])</f>
        <v>2001</v>
      </c>
      <c r="F36" s="9" t="s">
        <v>154</v>
      </c>
      <c r="G36" s="9"/>
      <c r="H36" s="9" t="s">
        <v>115</v>
      </c>
      <c r="I36" s="10">
        <v>2002</v>
      </c>
      <c r="J36" s="11">
        <v>58000</v>
      </c>
      <c r="K36" s="11" t="s">
        <v>149</v>
      </c>
      <c r="L36" s="11">
        <v>3480</v>
      </c>
      <c r="M36" s="11">
        <v>1160</v>
      </c>
      <c r="N36" s="11"/>
      <c r="O36" s="11">
        <f t="shared" si="2"/>
        <v>62640</v>
      </c>
      <c r="P36" s="8" t="s">
        <v>2</v>
      </c>
      <c r="Q36" s="10">
        <v>10</v>
      </c>
      <c r="R36" s="8">
        <v>10</v>
      </c>
      <c r="S36" s="8">
        <v>3</v>
      </c>
      <c r="U36" s="8" t="str">
        <f>A36&amp;I36</f>
        <v>Cristhian Roth2002</v>
      </c>
    </row>
    <row r="37" spans="1:21" s="8" customFormat="1" x14ac:dyDescent="0.2">
      <c r="A37" s="8" t="s">
        <v>29</v>
      </c>
      <c r="B37" s="9">
        <v>37015</v>
      </c>
      <c r="C37" s="9" t="str">
        <f t="shared" si="0"/>
        <v>mayo / 2001</v>
      </c>
      <c r="D37" s="9" t="str">
        <f t="shared" si="1"/>
        <v>mayo</v>
      </c>
      <c r="E37" s="10">
        <f>YEAR(Tabla1[[#This Row],[Hire Date]])</f>
        <v>2001</v>
      </c>
      <c r="F37" s="9" t="s">
        <v>154</v>
      </c>
      <c r="G37" s="9"/>
      <c r="H37" s="9" t="s">
        <v>115</v>
      </c>
      <c r="I37" s="10">
        <v>2002</v>
      </c>
      <c r="J37" s="11">
        <v>36000</v>
      </c>
      <c r="K37" s="11" t="s">
        <v>151</v>
      </c>
      <c r="L37" s="11">
        <v>3240</v>
      </c>
      <c r="M37" s="11">
        <v>720</v>
      </c>
      <c r="N37" s="11"/>
      <c r="O37" s="11">
        <f t="shared" si="2"/>
        <v>39960</v>
      </c>
      <c r="P37" s="8" t="s">
        <v>9</v>
      </c>
      <c r="Q37" s="10">
        <v>11</v>
      </c>
      <c r="R37" s="8">
        <v>2</v>
      </c>
      <c r="S37" s="8">
        <v>3</v>
      </c>
      <c r="U37" s="8" t="str">
        <f>A37&amp;I37</f>
        <v>Joeanne Melendez2002</v>
      </c>
    </row>
    <row r="38" spans="1:21" s="8" customFormat="1" x14ac:dyDescent="0.2">
      <c r="A38" s="8" t="s">
        <v>43</v>
      </c>
      <c r="B38" s="9">
        <v>37021</v>
      </c>
      <c r="C38" s="9" t="str">
        <f t="shared" si="0"/>
        <v>mayo / 2001</v>
      </c>
      <c r="D38" s="9" t="str">
        <f t="shared" si="1"/>
        <v>mayo</v>
      </c>
      <c r="E38" s="10">
        <f>YEAR(Tabla1[[#This Row],[Hire Date]])</f>
        <v>2001</v>
      </c>
      <c r="F38" s="9" t="s">
        <v>153</v>
      </c>
      <c r="G38" s="9"/>
      <c r="H38" s="9" t="s">
        <v>115</v>
      </c>
      <c r="I38" s="10">
        <v>2002</v>
      </c>
      <c r="J38" s="11">
        <v>45000</v>
      </c>
      <c r="K38" s="11" t="s">
        <v>151</v>
      </c>
      <c r="L38" s="11">
        <v>3600</v>
      </c>
      <c r="M38" s="11">
        <v>0</v>
      </c>
      <c r="N38" s="11">
        <v>44000</v>
      </c>
      <c r="O38" s="11">
        <f t="shared" si="2"/>
        <v>92600</v>
      </c>
      <c r="P38" s="8" t="s">
        <v>1</v>
      </c>
      <c r="Q38" s="10">
        <v>11</v>
      </c>
      <c r="R38" s="8">
        <v>11</v>
      </c>
      <c r="S38" s="8">
        <v>2</v>
      </c>
      <c r="U38" s="8" t="str">
        <f>A38&amp;I38</f>
        <v>Brian M Stucki2002</v>
      </c>
    </row>
    <row r="39" spans="1:21" s="8" customFormat="1" x14ac:dyDescent="0.2">
      <c r="A39" s="8" t="s">
        <v>75</v>
      </c>
      <c r="B39" s="9">
        <v>37065</v>
      </c>
      <c r="C39" s="9" t="str">
        <f t="shared" si="0"/>
        <v>junio / 2001</v>
      </c>
      <c r="D39" s="9" t="str">
        <f t="shared" si="1"/>
        <v>junio</v>
      </c>
      <c r="E39" s="10">
        <f>YEAR(Tabla1[[#This Row],[Hire Date]])</f>
        <v>2001</v>
      </c>
      <c r="F39" s="9" t="s">
        <v>153</v>
      </c>
      <c r="G39" s="9"/>
      <c r="H39" s="9" t="s">
        <v>115</v>
      </c>
      <c r="I39" s="10">
        <v>2002</v>
      </c>
      <c r="J39" s="11">
        <v>65000</v>
      </c>
      <c r="K39" s="11" t="s">
        <v>149</v>
      </c>
      <c r="L39" s="11">
        <v>7800</v>
      </c>
      <c r="M39" s="11">
        <v>1950</v>
      </c>
      <c r="N39" s="11"/>
      <c r="O39" s="11">
        <f t="shared" si="2"/>
        <v>74750</v>
      </c>
      <c r="P39" s="8" t="s">
        <v>10</v>
      </c>
      <c r="Q39" s="10">
        <v>11</v>
      </c>
      <c r="R39" s="8">
        <v>1</v>
      </c>
      <c r="S39" s="8">
        <v>2</v>
      </c>
      <c r="U39" s="8" t="str">
        <f>A39&amp;I39</f>
        <v>Cindy Summerville2002</v>
      </c>
    </row>
    <row r="40" spans="1:21" s="8" customFormat="1" x14ac:dyDescent="0.2">
      <c r="A40" s="8" t="s">
        <v>107</v>
      </c>
      <c r="B40" s="9">
        <v>37152</v>
      </c>
      <c r="C40" s="9" t="str">
        <f t="shared" si="0"/>
        <v>septiembre / 2001</v>
      </c>
      <c r="D40" s="9" t="str">
        <f t="shared" si="1"/>
        <v>septiembre</v>
      </c>
      <c r="E40" s="10">
        <f>YEAR(Tabla1[[#This Row],[Hire Date]])</f>
        <v>2001</v>
      </c>
      <c r="F40" s="9" t="s">
        <v>153</v>
      </c>
      <c r="G40" s="9"/>
      <c r="H40" s="9" t="s">
        <v>115</v>
      </c>
      <c r="I40" s="10">
        <v>2002</v>
      </c>
      <c r="J40" s="11">
        <v>107000</v>
      </c>
      <c r="K40" s="11" t="s">
        <v>147</v>
      </c>
      <c r="L40" s="11">
        <v>11770</v>
      </c>
      <c r="M40" s="11">
        <v>0</v>
      </c>
      <c r="N40" s="11"/>
      <c r="O40" s="11">
        <f t="shared" si="2"/>
        <v>118770</v>
      </c>
      <c r="P40" s="8" t="s">
        <v>9</v>
      </c>
      <c r="Q40" s="10">
        <v>12</v>
      </c>
      <c r="R40" s="8">
        <v>9</v>
      </c>
      <c r="S40" s="8">
        <v>2</v>
      </c>
      <c r="U40" s="8" t="str">
        <f>A40&amp;I40</f>
        <v>Tony Merrick2002</v>
      </c>
    </row>
    <row r="41" spans="1:21" s="8" customFormat="1" x14ac:dyDescent="0.2">
      <c r="A41" s="8" t="s">
        <v>83</v>
      </c>
      <c r="B41" s="9">
        <v>37170</v>
      </c>
      <c r="C41" s="9" t="str">
        <f t="shared" si="0"/>
        <v>octubre / 2001</v>
      </c>
      <c r="D41" s="9" t="str">
        <f t="shared" si="1"/>
        <v>octubre</v>
      </c>
      <c r="E41" s="10">
        <f>YEAR(Tabla1[[#This Row],[Hire Date]])</f>
        <v>2001</v>
      </c>
      <c r="F41" s="9" t="s">
        <v>153</v>
      </c>
      <c r="G41" s="9"/>
      <c r="H41" s="9" t="s">
        <v>115</v>
      </c>
      <c r="I41" s="10">
        <v>2002</v>
      </c>
      <c r="J41" s="11">
        <v>68000</v>
      </c>
      <c r="K41" s="11" t="s">
        <v>149</v>
      </c>
      <c r="L41" s="11">
        <v>4080</v>
      </c>
      <c r="M41" s="11">
        <v>680</v>
      </c>
      <c r="N41" s="11"/>
      <c r="O41" s="11">
        <f t="shared" si="2"/>
        <v>72760</v>
      </c>
      <c r="P41" s="8" t="s">
        <v>5</v>
      </c>
      <c r="Q41" s="10">
        <v>15</v>
      </c>
      <c r="R41" s="8">
        <v>1</v>
      </c>
      <c r="S41" s="8">
        <v>4</v>
      </c>
      <c r="U41" s="8" t="str">
        <f>A41&amp;I41</f>
        <v>Bryan Anderson2002</v>
      </c>
    </row>
    <row r="42" spans="1:21" s="8" customFormat="1" x14ac:dyDescent="0.2">
      <c r="A42" s="8" t="s">
        <v>23</v>
      </c>
      <c r="B42" s="9">
        <v>37185</v>
      </c>
      <c r="C42" s="9" t="str">
        <f t="shared" si="0"/>
        <v>octubre / 2001</v>
      </c>
      <c r="D42" s="9" t="str">
        <f t="shared" si="1"/>
        <v>octubre</v>
      </c>
      <c r="E42" s="10">
        <f>YEAR(Tabla1[[#This Row],[Hire Date]])</f>
        <v>2001</v>
      </c>
      <c r="F42" s="9" t="s">
        <v>152</v>
      </c>
      <c r="G42" s="9"/>
      <c r="H42" s="9" t="s">
        <v>115</v>
      </c>
      <c r="I42" s="10">
        <v>2002</v>
      </c>
      <c r="J42" s="11">
        <v>32000</v>
      </c>
      <c r="K42" s="11" t="s">
        <v>151</v>
      </c>
      <c r="L42" s="11">
        <v>1600</v>
      </c>
      <c r="M42" s="11">
        <v>1600</v>
      </c>
      <c r="N42" s="11"/>
      <c r="O42" s="11">
        <f t="shared" si="2"/>
        <v>35200</v>
      </c>
      <c r="P42" s="8" t="s">
        <v>9</v>
      </c>
      <c r="Q42" s="10">
        <v>11</v>
      </c>
      <c r="R42" s="8">
        <v>8</v>
      </c>
      <c r="S42" s="8">
        <v>2</v>
      </c>
      <c r="U42" s="8" t="str">
        <f>A42&amp;I42</f>
        <v>Janalee Eggleston2002</v>
      </c>
    </row>
    <row r="43" spans="1:21" s="8" customFormat="1" x14ac:dyDescent="0.2">
      <c r="A43" s="8" t="s">
        <v>69</v>
      </c>
      <c r="B43" s="9">
        <v>37186</v>
      </c>
      <c r="C43" s="9" t="str">
        <f t="shared" si="0"/>
        <v>octubre / 2001</v>
      </c>
      <c r="D43" s="9" t="str">
        <f t="shared" si="1"/>
        <v>octubre</v>
      </c>
      <c r="E43" s="10">
        <f>YEAR(Tabla1[[#This Row],[Hire Date]])</f>
        <v>2001</v>
      </c>
      <c r="F43" s="9" t="s">
        <v>152</v>
      </c>
      <c r="G43" s="9"/>
      <c r="H43" s="9" t="s">
        <v>115</v>
      </c>
      <c r="I43" s="10">
        <v>2002</v>
      </c>
      <c r="J43" s="11">
        <v>61000</v>
      </c>
      <c r="K43" s="11" t="s">
        <v>149</v>
      </c>
      <c r="L43" s="11">
        <v>5490</v>
      </c>
      <c r="M43" s="11">
        <v>610</v>
      </c>
      <c r="N43" s="11"/>
      <c r="O43" s="11">
        <f t="shared" si="2"/>
        <v>67100</v>
      </c>
      <c r="P43" s="8" t="s">
        <v>10</v>
      </c>
      <c r="Q43" s="10">
        <v>11</v>
      </c>
      <c r="R43" s="8">
        <v>3</v>
      </c>
      <c r="S43" s="8">
        <v>5</v>
      </c>
      <c r="U43" s="8" t="str">
        <f>A43&amp;I43</f>
        <v>Elena Miriam Hillen 2002</v>
      </c>
    </row>
    <row r="44" spans="1:21" s="8" customFormat="1" x14ac:dyDescent="0.2">
      <c r="A44" s="8" t="s">
        <v>70</v>
      </c>
      <c r="B44" s="9">
        <v>37188</v>
      </c>
      <c r="C44" s="9" t="str">
        <f t="shared" si="0"/>
        <v>octubre / 2001</v>
      </c>
      <c r="D44" s="9" t="str">
        <f t="shared" si="1"/>
        <v>octubre</v>
      </c>
      <c r="E44" s="10">
        <f>YEAR(Tabla1[[#This Row],[Hire Date]])</f>
        <v>2001</v>
      </c>
      <c r="F44" s="9" t="s">
        <v>152</v>
      </c>
      <c r="G44" s="9"/>
      <c r="H44" s="9" t="s">
        <v>115</v>
      </c>
      <c r="I44" s="10">
        <v>2002</v>
      </c>
      <c r="J44" s="11">
        <v>63000</v>
      </c>
      <c r="K44" s="11" t="s">
        <v>149</v>
      </c>
      <c r="L44" s="11">
        <v>4410</v>
      </c>
      <c r="M44" s="11">
        <v>630</v>
      </c>
      <c r="N44" s="11"/>
      <c r="O44" s="11">
        <f t="shared" si="2"/>
        <v>68040</v>
      </c>
      <c r="P44" s="8" t="s">
        <v>10</v>
      </c>
      <c r="Q44" s="10">
        <v>15</v>
      </c>
      <c r="R44" s="8">
        <v>11</v>
      </c>
      <c r="S44" s="8">
        <v>3</v>
      </c>
      <c r="U44" s="8" t="str">
        <f>A44&amp;I44</f>
        <v>Natalie H. Zeidell2002</v>
      </c>
    </row>
    <row r="45" spans="1:21" s="8" customFormat="1" x14ac:dyDescent="0.2">
      <c r="A45" s="8" t="s">
        <v>68</v>
      </c>
      <c r="B45" s="9">
        <v>37218</v>
      </c>
      <c r="C45" s="9" t="str">
        <f t="shared" si="0"/>
        <v>noviembre / 2001</v>
      </c>
      <c r="D45" s="9" t="str">
        <f t="shared" si="1"/>
        <v>noviembre</v>
      </c>
      <c r="E45" s="10">
        <f>YEAR(Tabla1[[#This Row],[Hire Date]])</f>
        <v>2001</v>
      </c>
      <c r="F45" s="9" t="s">
        <v>152</v>
      </c>
      <c r="G45" s="9"/>
      <c r="H45" s="9" t="s">
        <v>115</v>
      </c>
      <c r="I45" s="10">
        <v>2002</v>
      </c>
      <c r="J45" s="11">
        <v>62000</v>
      </c>
      <c r="K45" s="11" t="s">
        <v>149</v>
      </c>
      <c r="L45" s="11">
        <v>4340</v>
      </c>
      <c r="M45" s="11">
        <v>0</v>
      </c>
      <c r="N45" s="11"/>
      <c r="O45" s="11">
        <f t="shared" si="2"/>
        <v>66340</v>
      </c>
      <c r="P45" s="8" t="s">
        <v>7</v>
      </c>
      <c r="Q45" s="10">
        <v>11</v>
      </c>
      <c r="R45" s="8">
        <v>1</v>
      </c>
      <c r="S45" s="8">
        <v>4</v>
      </c>
      <c r="U45" s="8" t="str">
        <f>A45&amp;I45</f>
        <v>Stacy L Chen2002</v>
      </c>
    </row>
    <row r="46" spans="1:21" s="8" customFormat="1" x14ac:dyDescent="0.2">
      <c r="A46" s="8" t="s">
        <v>78</v>
      </c>
      <c r="B46" s="9">
        <v>37228</v>
      </c>
      <c r="C46" s="9" t="str">
        <f t="shared" si="0"/>
        <v>diciembre / 2001</v>
      </c>
      <c r="D46" s="9" t="str">
        <f t="shared" si="1"/>
        <v>diciembre</v>
      </c>
      <c r="E46" s="10">
        <f>YEAR(Tabla1[[#This Row],[Hire Date]])</f>
        <v>2001</v>
      </c>
      <c r="F46" s="9" t="s">
        <v>152</v>
      </c>
      <c r="G46" s="9"/>
      <c r="H46" s="9" t="s">
        <v>115</v>
      </c>
      <c r="I46" s="10">
        <v>2002</v>
      </c>
      <c r="J46" s="11">
        <v>67000</v>
      </c>
      <c r="K46" s="11" t="s">
        <v>149</v>
      </c>
      <c r="L46" s="11">
        <v>6700</v>
      </c>
      <c r="M46" s="11">
        <v>3350</v>
      </c>
      <c r="N46" s="11"/>
      <c r="O46" s="11">
        <f t="shared" si="2"/>
        <v>77050</v>
      </c>
      <c r="P46" s="8" t="s">
        <v>2</v>
      </c>
      <c r="Q46" s="10">
        <v>13</v>
      </c>
      <c r="R46" s="8">
        <v>10</v>
      </c>
      <c r="S46" s="8">
        <v>3</v>
      </c>
      <c r="U46" s="8" t="str">
        <f>A46&amp;I46</f>
        <v>Alexis Ripley2002</v>
      </c>
    </row>
    <row r="47" spans="1:21" s="8" customFormat="1" x14ac:dyDescent="0.2">
      <c r="A47" s="8" t="s">
        <v>64</v>
      </c>
      <c r="B47" s="9">
        <v>37246</v>
      </c>
      <c r="C47" s="9" t="str">
        <f t="shared" si="0"/>
        <v>diciembre / 2001</v>
      </c>
      <c r="D47" s="9" t="str">
        <f t="shared" si="1"/>
        <v>diciembre</v>
      </c>
      <c r="E47" s="10">
        <f>YEAR(Tabla1[[#This Row],[Hire Date]])</f>
        <v>2001</v>
      </c>
      <c r="F47" s="9" t="s">
        <v>152</v>
      </c>
      <c r="G47" s="9"/>
      <c r="H47" s="9" t="s">
        <v>115</v>
      </c>
      <c r="I47" s="10">
        <v>2002</v>
      </c>
      <c r="J47" s="11">
        <v>58000</v>
      </c>
      <c r="K47" s="11" t="s">
        <v>149</v>
      </c>
      <c r="L47" s="11">
        <v>6960</v>
      </c>
      <c r="M47" s="11">
        <v>2900</v>
      </c>
      <c r="N47" s="11"/>
      <c r="O47" s="11">
        <f t="shared" si="2"/>
        <v>67860</v>
      </c>
      <c r="P47" s="8" t="s">
        <v>10</v>
      </c>
      <c r="Q47" s="10">
        <v>10</v>
      </c>
      <c r="R47" s="8">
        <v>3</v>
      </c>
      <c r="S47" s="8">
        <v>3</v>
      </c>
      <c r="U47" s="8" t="str">
        <f>A47&amp;I47</f>
        <v>Micah Chokeir2002</v>
      </c>
    </row>
    <row r="48" spans="1:21" s="8" customFormat="1" x14ac:dyDescent="0.2">
      <c r="A48" s="8" t="s">
        <v>92</v>
      </c>
      <c r="B48" s="9">
        <v>37246</v>
      </c>
      <c r="C48" s="9" t="str">
        <f t="shared" si="0"/>
        <v>diciembre / 2001</v>
      </c>
      <c r="D48" s="9" t="str">
        <f t="shared" si="1"/>
        <v>diciembre</v>
      </c>
      <c r="E48" s="10">
        <f>YEAR(Tabla1[[#This Row],[Hire Date]])</f>
        <v>2001</v>
      </c>
      <c r="F48" s="9" t="s">
        <v>152</v>
      </c>
      <c r="G48" s="9"/>
      <c r="H48" s="9" t="s">
        <v>115</v>
      </c>
      <c r="I48" s="10">
        <v>2002</v>
      </c>
      <c r="J48" s="11">
        <v>76000</v>
      </c>
      <c r="K48" s="11" t="s">
        <v>146</v>
      </c>
      <c r="L48" s="11">
        <v>8360</v>
      </c>
      <c r="M48" s="11">
        <v>0</v>
      </c>
      <c r="N48" s="11"/>
      <c r="O48" s="11">
        <f t="shared" si="2"/>
        <v>84360</v>
      </c>
      <c r="P48" s="8" t="s">
        <v>2</v>
      </c>
      <c r="Q48" s="10">
        <v>15</v>
      </c>
      <c r="R48" s="8">
        <v>11</v>
      </c>
      <c r="S48" s="8">
        <v>4</v>
      </c>
      <c r="U48" s="8" t="str">
        <f>A48&amp;I48</f>
        <v>Jesse Wooten2002</v>
      </c>
    </row>
    <row r="49" spans="1:21" s="8" customFormat="1" x14ac:dyDescent="0.2">
      <c r="A49" s="8" t="s">
        <v>98</v>
      </c>
      <c r="B49" s="9">
        <v>37249</v>
      </c>
      <c r="C49" s="9" t="str">
        <f t="shared" si="0"/>
        <v>diciembre / 2001</v>
      </c>
      <c r="D49" s="9" t="str">
        <f t="shared" si="1"/>
        <v>diciembre</v>
      </c>
      <c r="E49" s="10">
        <f>YEAR(Tabla1[[#This Row],[Hire Date]])</f>
        <v>2001</v>
      </c>
      <c r="F49" s="9" t="s">
        <v>152</v>
      </c>
      <c r="G49" s="9"/>
      <c r="H49" s="9" t="s">
        <v>115</v>
      </c>
      <c r="I49" s="10">
        <v>2002</v>
      </c>
      <c r="J49" s="11">
        <v>84000</v>
      </c>
      <c r="K49" s="11" t="s">
        <v>146</v>
      </c>
      <c r="L49" s="11">
        <v>9240</v>
      </c>
      <c r="M49" s="11">
        <v>840</v>
      </c>
      <c r="N49" s="11"/>
      <c r="O49" s="11">
        <f t="shared" si="2"/>
        <v>94080</v>
      </c>
      <c r="P49" s="8" t="s">
        <v>6</v>
      </c>
      <c r="Q49" s="10">
        <v>11</v>
      </c>
      <c r="R49" s="8">
        <v>3</v>
      </c>
      <c r="S49" s="8">
        <v>4</v>
      </c>
      <c r="U49" s="8" t="str">
        <f>A49&amp;I49</f>
        <v>Ryan Kennedy 2002</v>
      </c>
    </row>
    <row r="50" spans="1:21" s="8" customFormat="1" x14ac:dyDescent="0.2">
      <c r="A50" s="8" t="s">
        <v>51</v>
      </c>
      <c r="B50" s="9">
        <v>37259</v>
      </c>
      <c r="C50" s="9" t="str">
        <f t="shared" si="0"/>
        <v>enero / 2002</v>
      </c>
      <c r="D50" s="9" t="str">
        <f t="shared" si="1"/>
        <v>enero</v>
      </c>
      <c r="E50" s="10">
        <f>YEAR(Tabla1[[#This Row],[Hire Date]])</f>
        <v>2002</v>
      </c>
      <c r="F50" s="9" t="s">
        <v>152</v>
      </c>
      <c r="G50" s="9"/>
      <c r="H50" s="9" t="s">
        <v>115</v>
      </c>
      <c r="I50" s="10">
        <v>2002</v>
      </c>
      <c r="J50" s="11">
        <v>48000</v>
      </c>
      <c r="K50" s="11" t="s">
        <v>151</v>
      </c>
      <c r="L50" s="11">
        <v>4800</v>
      </c>
      <c r="M50" s="11">
        <v>1920</v>
      </c>
      <c r="N50" s="11"/>
      <c r="O50" s="11">
        <f t="shared" si="2"/>
        <v>54720</v>
      </c>
      <c r="P50" s="8" t="s">
        <v>5</v>
      </c>
      <c r="Q50" s="10">
        <v>14</v>
      </c>
      <c r="R50" s="8">
        <v>7</v>
      </c>
      <c r="S50" s="8">
        <v>2</v>
      </c>
      <c r="U50" s="8" t="str">
        <f>A50&amp;I50</f>
        <v>James Wilson2002</v>
      </c>
    </row>
    <row r="51" spans="1:21" s="8" customFormat="1" x14ac:dyDescent="0.2">
      <c r="A51" s="8" t="s">
        <v>42</v>
      </c>
      <c r="B51" s="9">
        <v>37289</v>
      </c>
      <c r="C51" s="9" t="str">
        <f t="shared" si="0"/>
        <v>febrero / 2002</v>
      </c>
      <c r="D51" s="9" t="str">
        <f t="shared" si="1"/>
        <v>febrero</v>
      </c>
      <c r="E51" s="10">
        <f>YEAR(Tabla1[[#This Row],[Hire Date]])</f>
        <v>2002</v>
      </c>
      <c r="F51" s="9" t="s">
        <v>152</v>
      </c>
      <c r="G51" s="9"/>
      <c r="H51" s="9" t="s">
        <v>115</v>
      </c>
      <c r="I51" s="10">
        <v>2002</v>
      </c>
      <c r="J51" s="11">
        <v>42000</v>
      </c>
      <c r="K51" s="11" t="s">
        <v>151</v>
      </c>
      <c r="L51" s="11">
        <v>4620</v>
      </c>
      <c r="M51" s="11">
        <v>1260</v>
      </c>
      <c r="N51" s="11"/>
      <c r="O51" s="11">
        <f t="shared" si="2"/>
        <v>47880</v>
      </c>
      <c r="P51" s="8" t="s">
        <v>5</v>
      </c>
      <c r="Q51" s="10">
        <v>11</v>
      </c>
      <c r="R51" s="8">
        <v>3</v>
      </c>
      <c r="S51" s="8">
        <v>2</v>
      </c>
      <c r="U51" s="8" t="str">
        <f>A51&amp;I51</f>
        <v>Steven  Bolin2002</v>
      </c>
    </row>
    <row r="52" spans="1:21" s="8" customFormat="1" x14ac:dyDescent="0.2">
      <c r="A52" s="8" t="s">
        <v>94</v>
      </c>
      <c r="B52" s="9">
        <v>37295</v>
      </c>
      <c r="C52" s="9" t="str">
        <f t="shared" si="0"/>
        <v>febrero / 2002</v>
      </c>
      <c r="D52" s="9" t="str">
        <f t="shared" si="1"/>
        <v>febrero</v>
      </c>
      <c r="E52" s="10">
        <f>YEAR(Tabla1[[#This Row],[Hire Date]])</f>
        <v>2002</v>
      </c>
      <c r="F52" s="9" t="s">
        <v>152</v>
      </c>
      <c r="G52" s="9"/>
      <c r="H52" s="9" t="s">
        <v>115</v>
      </c>
      <c r="I52" s="10">
        <v>2002</v>
      </c>
      <c r="J52" s="11">
        <v>77000</v>
      </c>
      <c r="K52" s="11" t="s">
        <v>146</v>
      </c>
      <c r="L52" s="11">
        <v>5390</v>
      </c>
      <c r="M52" s="11">
        <v>1540</v>
      </c>
      <c r="N52" s="11"/>
      <c r="O52" s="11">
        <f t="shared" si="2"/>
        <v>83930</v>
      </c>
      <c r="P52" s="8" t="s">
        <v>10</v>
      </c>
      <c r="Q52" s="10">
        <v>12</v>
      </c>
      <c r="R52" s="8">
        <v>5</v>
      </c>
      <c r="S52" s="8">
        <v>2</v>
      </c>
      <c r="U52" s="8" t="str">
        <f>A52&amp;I52</f>
        <v>Gabriel R. Self2002</v>
      </c>
    </row>
    <row r="53" spans="1:21" s="8" customFormat="1" x14ac:dyDescent="0.2">
      <c r="A53" s="8" t="s">
        <v>25</v>
      </c>
      <c r="B53" s="9">
        <v>37303</v>
      </c>
      <c r="C53" s="9" t="str">
        <f t="shared" si="0"/>
        <v>febrero / 2002</v>
      </c>
      <c r="D53" s="9" t="str">
        <f t="shared" si="1"/>
        <v>febrero</v>
      </c>
      <c r="E53" s="10">
        <f>YEAR(Tabla1[[#This Row],[Hire Date]])</f>
        <v>2002</v>
      </c>
      <c r="F53" s="9" t="s">
        <v>156</v>
      </c>
      <c r="G53" s="9"/>
      <c r="H53" s="9" t="s">
        <v>115</v>
      </c>
      <c r="I53" s="10">
        <v>2002</v>
      </c>
      <c r="J53" s="11">
        <v>30000</v>
      </c>
      <c r="K53" s="11" t="s">
        <v>151</v>
      </c>
      <c r="L53" s="11">
        <v>3600</v>
      </c>
      <c r="M53" s="11">
        <v>0</v>
      </c>
      <c r="N53" s="11"/>
      <c r="O53" s="11">
        <f t="shared" si="2"/>
        <v>33600</v>
      </c>
      <c r="P53" s="8" t="s">
        <v>6</v>
      </c>
      <c r="Q53" s="10">
        <v>13</v>
      </c>
      <c r="R53" s="8">
        <v>4</v>
      </c>
      <c r="S53" s="8">
        <v>3</v>
      </c>
      <c r="U53" s="8" t="str">
        <f>A53&amp;I53</f>
        <v>Matthew Tait2002</v>
      </c>
    </row>
    <row r="54" spans="1:21" s="8" customFormat="1" x14ac:dyDescent="0.2">
      <c r="A54" s="8" t="s">
        <v>50</v>
      </c>
      <c r="B54" s="9">
        <v>37442</v>
      </c>
      <c r="C54" s="9" t="str">
        <f t="shared" si="0"/>
        <v>julio / 2002</v>
      </c>
      <c r="D54" s="9" t="str">
        <f t="shared" si="1"/>
        <v>julio</v>
      </c>
      <c r="E54" s="10">
        <f>YEAR(Tabla1[[#This Row],[Hire Date]])</f>
        <v>2002</v>
      </c>
      <c r="F54" s="9" t="s">
        <v>156</v>
      </c>
      <c r="G54" s="9"/>
      <c r="H54" s="9" t="s">
        <v>115</v>
      </c>
      <c r="I54" s="10">
        <v>2002</v>
      </c>
      <c r="J54" s="11">
        <v>47000</v>
      </c>
      <c r="K54" s="11" t="s">
        <v>151</v>
      </c>
      <c r="L54" s="11">
        <v>5640</v>
      </c>
      <c r="M54" s="11">
        <v>1880</v>
      </c>
      <c r="N54" s="11"/>
      <c r="O54" s="11">
        <f t="shared" si="2"/>
        <v>54520</v>
      </c>
      <c r="P54" s="8" t="s">
        <v>7</v>
      </c>
      <c r="Q54" s="10">
        <v>13</v>
      </c>
      <c r="R54" s="8">
        <v>2</v>
      </c>
      <c r="S54" s="8">
        <v>4</v>
      </c>
      <c r="U54" s="8" t="str">
        <f>A54&amp;I54</f>
        <v>Manuel Steele2002</v>
      </c>
    </row>
    <row r="55" spans="1:21" s="8" customFormat="1" x14ac:dyDescent="0.2">
      <c r="A55" s="8" t="s">
        <v>105</v>
      </c>
      <c r="B55" s="9">
        <v>36659</v>
      </c>
      <c r="C55" s="9" t="str">
        <f t="shared" si="0"/>
        <v>mayo / 2000</v>
      </c>
      <c r="D55" s="9" t="str">
        <f t="shared" si="1"/>
        <v>mayo</v>
      </c>
      <c r="E55" s="10">
        <f>YEAR(Tabla1[[#This Row],[Hire Date]])</f>
        <v>2000</v>
      </c>
      <c r="F55" s="9" t="s">
        <v>152</v>
      </c>
      <c r="G55" s="9"/>
      <c r="H55" s="9" t="s">
        <v>115</v>
      </c>
      <c r="I55" s="10">
        <v>2003</v>
      </c>
      <c r="J55" s="11">
        <v>96000</v>
      </c>
      <c r="K55" s="11" t="s">
        <v>146</v>
      </c>
      <c r="L55" s="11">
        <v>6720</v>
      </c>
      <c r="M55" s="11">
        <v>1920</v>
      </c>
      <c r="N55" s="11"/>
      <c r="O55" s="11">
        <f t="shared" si="2"/>
        <v>104640</v>
      </c>
      <c r="P55" s="8" t="s">
        <v>4</v>
      </c>
      <c r="Q55" s="10">
        <v>10</v>
      </c>
      <c r="R55" s="8">
        <v>2</v>
      </c>
      <c r="S55" s="8">
        <v>5</v>
      </c>
      <c r="U55" s="8" t="str">
        <f>A55&amp;I55</f>
        <v>Alison Johnson2003</v>
      </c>
    </row>
    <row r="56" spans="1:21" s="8" customFormat="1" x14ac:dyDescent="0.2">
      <c r="A56" s="8" t="s">
        <v>88</v>
      </c>
      <c r="B56" s="9">
        <v>36745</v>
      </c>
      <c r="C56" s="9" t="str">
        <f t="shared" si="0"/>
        <v>agosto / 2000</v>
      </c>
      <c r="D56" s="9" t="str">
        <f t="shared" si="1"/>
        <v>agosto</v>
      </c>
      <c r="E56" s="10">
        <f>YEAR(Tabla1[[#This Row],[Hire Date]])</f>
        <v>2000</v>
      </c>
      <c r="F56" s="9" t="s">
        <v>152</v>
      </c>
      <c r="G56" s="9">
        <v>37802</v>
      </c>
      <c r="H56" s="9" t="s">
        <v>115</v>
      </c>
      <c r="I56" s="10">
        <v>2003</v>
      </c>
      <c r="J56" s="11">
        <v>79000</v>
      </c>
      <c r="K56" s="11" t="s">
        <v>146</v>
      </c>
      <c r="L56" s="11">
        <v>6320</v>
      </c>
      <c r="M56" s="11">
        <v>3160</v>
      </c>
      <c r="N56" s="11"/>
      <c r="O56" s="11">
        <f t="shared" si="2"/>
        <v>88480</v>
      </c>
      <c r="P56" s="8" t="s">
        <v>9</v>
      </c>
      <c r="Q56" s="10">
        <v>10</v>
      </c>
      <c r="R56" s="8">
        <v>10</v>
      </c>
      <c r="S56" s="8">
        <v>4</v>
      </c>
      <c r="U56" s="8" t="str">
        <f>A56&amp;I56</f>
        <v>Corine M. Henderson2003</v>
      </c>
    </row>
    <row r="57" spans="1:21" s="8" customFormat="1" x14ac:dyDescent="0.2">
      <c r="A57" s="8" t="s">
        <v>46</v>
      </c>
      <c r="B57" s="9">
        <v>36762</v>
      </c>
      <c r="C57" s="9" t="str">
        <f t="shared" si="0"/>
        <v>agosto / 2000</v>
      </c>
      <c r="D57" s="9" t="str">
        <f t="shared" si="1"/>
        <v>agosto</v>
      </c>
      <c r="E57" s="10">
        <f>YEAR(Tabla1[[#This Row],[Hire Date]])</f>
        <v>2000</v>
      </c>
      <c r="F57" s="9" t="s">
        <v>152</v>
      </c>
      <c r="G57" s="9"/>
      <c r="H57" s="9" t="s">
        <v>115</v>
      </c>
      <c r="I57" s="10">
        <v>2003</v>
      </c>
      <c r="J57" s="11">
        <v>54000</v>
      </c>
      <c r="K57" s="11" t="s">
        <v>149</v>
      </c>
      <c r="L57" s="11">
        <v>5400</v>
      </c>
      <c r="M57" s="11">
        <v>0</v>
      </c>
      <c r="N57" s="11">
        <v>44000</v>
      </c>
      <c r="O57" s="11">
        <f t="shared" si="2"/>
        <v>103400</v>
      </c>
      <c r="P57" s="8" t="s">
        <v>1</v>
      </c>
      <c r="Q57" s="10">
        <v>12</v>
      </c>
      <c r="R57" s="8">
        <v>2</v>
      </c>
      <c r="S57" s="8">
        <v>2</v>
      </c>
      <c r="U57" s="8" t="str">
        <f>A57&amp;I57</f>
        <v>Julia  Hegwood 2003</v>
      </c>
    </row>
    <row r="58" spans="1:21" s="8" customFormat="1" x14ac:dyDescent="0.2">
      <c r="A58" s="8" t="s">
        <v>67</v>
      </c>
      <c r="B58" s="9">
        <v>36777</v>
      </c>
      <c r="C58" s="9" t="str">
        <f t="shared" si="0"/>
        <v>septiembre / 2000</v>
      </c>
      <c r="D58" s="9" t="str">
        <f t="shared" si="1"/>
        <v>septiembre</v>
      </c>
      <c r="E58" s="10">
        <f>YEAR(Tabla1[[#This Row],[Hire Date]])</f>
        <v>2000</v>
      </c>
      <c r="F58" s="9" t="s">
        <v>152</v>
      </c>
      <c r="G58" s="9"/>
      <c r="H58" s="9" t="s">
        <v>115</v>
      </c>
      <c r="I58" s="10">
        <v>2003</v>
      </c>
      <c r="J58" s="11">
        <v>64000</v>
      </c>
      <c r="K58" s="11" t="s">
        <v>149</v>
      </c>
      <c r="L58" s="11">
        <v>5760</v>
      </c>
      <c r="M58" s="11">
        <v>3200</v>
      </c>
      <c r="N58" s="11"/>
      <c r="O58" s="11">
        <f t="shared" si="2"/>
        <v>72960</v>
      </c>
      <c r="P58" s="8" t="s">
        <v>3</v>
      </c>
      <c r="Q58" s="10">
        <v>14</v>
      </c>
      <c r="R58" s="8">
        <v>0</v>
      </c>
      <c r="S58" s="8">
        <v>5</v>
      </c>
      <c r="U58" s="8" t="str">
        <f>A58&amp;I58</f>
        <v>Jeremiah De Grazia2003</v>
      </c>
    </row>
    <row r="59" spans="1:21" s="8" customFormat="1" x14ac:dyDescent="0.2">
      <c r="A59" s="8" t="s">
        <v>31</v>
      </c>
      <c r="B59" s="9">
        <v>36817</v>
      </c>
      <c r="C59" s="9" t="str">
        <f t="shared" si="0"/>
        <v>octubre / 2000</v>
      </c>
      <c r="D59" s="9" t="str">
        <f t="shared" si="1"/>
        <v>octubre</v>
      </c>
      <c r="E59" s="10">
        <f>YEAR(Tabla1[[#This Row],[Hire Date]])</f>
        <v>2000</v>
      </c>
      <c r="F59" s="9" t="s">
        <v>152</v>
      </c>
      <c r="G59" s="9"/>
      <c r="H59" s="9" t="s">
        <v>115</v>
      </c>
      <c r="I59" s="10">
        <v>2003</v>
      </c>
      <c r="J59" s="11">
        <v>40000</v>
      </c>
      <c r="K59" s="11" t="s">
        <v>151</v>
      </c>
      <c r="L59" s="11">
        <v>4000</v>
      </c>
      <c r="M59" s="11">
        <v>400</v>
      </c>
      <c r="N59" s="11"/>
      <c r="O59" s="11">
        <f t="shared" si="2"/>
        <v>44400</v>
      </c>
      <c r="P59" s="8" t="s">
        <v>2</v>
      </c>
      <c r="Q59" s="10">
        <v>10</v>
      </c>
      <c r="R59" s="8">
        <v>10</v>
      </c>
      <c r="S59" s="8">
        <v>3</v>
      </c>
      <c r="U59" s="8" t="str">
        <f>A59&amp;I59</f>
        <v>Willow Nevandro2003</v>
      </c>
    </row>
    <row r="60" spans="1:21" s="8" customFormat="1" x14ac:dyDescent="0.2">
      <c r="A60" s="8" t="s">
        <v>60</v>
      </c>
      <c r="B60" s="9">
        <v>36867</v>
      </c>
      <c r="C60" s="9" t="str">
        <f t="shared" si="0"/>
        <v>diciembre / 2000</v>
      </c>
      <c r="D60" s="9" t="str">
        <f t="shared" si="1"/>
        <v>diciembre</v>
      </c>
      <c r="E60" s="10">
        <f>YEAR(Tabla1[[#This Row],[Hire Date]])</f>
        <v>2000</v>
      </c>
      <c r="F60" s="9" t="s">
        <v>152</v>
      </c>
      <c r="G60" s="9"/>
      <c r="H60" s="9" t="s">
        <v>115</v>
      </c>
      <c r="I60" s="10">
        <v>2003</v>
      </c>
      <c r="J60" s="11">
        <v>67000</v>
      </c>
      <c r="K60" s="11" t="s">
        <v>149</v>
      </c>
      <c r="L60" s="11">
        <v>6700</v>
      </c>
      <c r="M60" s="11">
        <v>2010</v>
      </c>
      <c r="N60" s="11"/>
      <c r="O60" s="11">
        <f t="shared" si="2"/>
        <v>75710</v>
      </c>
      <c r="P60" s="8" t="s">
        <v>9</v>
      </c>
      <c r="Q60" s="10">
        <v>15</v>
      </c>
      <c r="R60" s="8">
        <v>3</v>
      </c>
      <c r="S60" s="8">
        <v>4</v>
      </c>
      <c r="U60" s="8" t="str">
        <f>A60&amp;I60</f>
        <v>Martie Elmasian2003</v>
      </c>
    </row>
    <row r="61" spans="1:21" s="8" customFormat="1" x14ac:dyDescent="0.2">
      <c r="A61" s="8" t="s">
        <v>44</v>
      </c>
      <c r="B61" s="9">
        <v>36904</v>
      </c>
      <c r="C61" s="9" t="str">
        <f t="shared" si="0"/>
        <v>enero / 2001</v>
      </c>
      <c r="D61" s="9" t="str">
        <f t="shared" si="1"/>
        <v>enero</v>
      </c>
      <c r="E61" s="10">
        <f>YEAR(Tabla1[[#This Row],[Hire Date]])</f>
        <v>2001</v>
      </c>
      <c r="F61" s="9" t="s">
        <v>154</v>
      </c>
      <c r="G61" s="9"/>
      <c r="H61" s="9" t="s">
        <v>115</v>
      </c>
      <c r="I61" s="10">
        <v>2003</v>
      </c>
      <c r="J61" s="11">
        <v>48000</v>
      </c>
      <c r="K61" s="11" t="s">
        <v>151</v>
      </c>
      <c r="L61" s="11">
        <v>4800</v>
      </c>
      <c r="M61" s="11">
        <v>0</v>
      </c>
      <c r="N61" s="11">
        <v>71000</v>
      </c>
      <c r="O61" s="11">
        <f t="shared" si="2"/>
        <v>123800</v>
      </c>
      <c r="P61" s="8" t="s">
        <v>1</v>
      </c>
      <c r="Q61" s="10">
        <v>15</v>
      </c>
      <c r="R61" s="8">
        <v>0</v>
      </c>
      <c r="S61" s="8">
        <v>3</v>
      </c>
      <c r="U61" s="8" t="str">
        <f>A61&amp;I61</f>
        <v>Kelly Queen2003</v>
      </c>
    </row>
    <row r="62" spans="1:21" s="8" customFormat="1" x14ac:dyDescent="0.2">
      <c r="A62" s="8" t="s">
        <v>61</v>
      </c>
      <c r="B62" s="9">
        <v>36983</v>
      </c>
      <c r="C62" s="9" t="str">
        <f t="shared" si="0"/>
        <v>abril / 2001</v>
      </c>
      <c r="D62" s="9" t="str">
        <f t="shared" si="1"/>
        <v>abril</v>
      </c>
      <c r="E62" s="10">
        <f>YEAR(Tabla1[[#This Row],[Hire Date]])</f>
        <v>2001</v>
      </c>
      <c r="F62" s="9" t="s">
        <v>154</v>
      </c>
      <c r="G62" s="9"/>
      <c r="H62" s="9" t="s">
        <v>115</v>
      </c>
      <c r="I62" s="10">
        <v>2003</v>
      </c>
      <c r="J62" s="11">
        <v>62000</v>
      </c>
      <c r="K62" s="11" t="s">
        <v>149</v>
      </c>
      <c r="L62" s="11">
        <v>3100</v>
      </c>
      <c r="M62" s="11">
        <v>0</v>
      </c>
      <c r="N62" s="11"/>
      <c r="O62" s="11">
        <f t="shared" si="2"/>
        <v>65100</v>
      </c>
      <c r="P62" s="8" t="s">
        <v>2</v>
      </c>
      <c r="Q62" s="10">
        <v>10</v>
      </c>
      <c r="R62" s="8">
        <v>10</v>
      </c>
      <c r="S62" s="8">
        <v>2</v>
      </c>
      <c r="U62" s="8" t="str">
        <f>A62&amp;I62</f>
        <v>Cristhian Roth2003</v>
      </c>
    </row>
    <row r="63" spans="1:21" s="8" customFormat="1" x14ac:dyDescent="0.2">
      <c r="A63" s="8" t="s">
        <v>29</v>
      </c>
      <c r="B63" s="9">
        <v>37015</v>
      </c>
      <c r="C63" s="9" t="str">
        <f t="shared" si="0"/>
        <v>mayo / 2001</v>
      </c>
      <c r="D63" s="9" t="str">
        <f t="shared" si="1"/>
        <v>mayo</v>
      </c>
      <c r="E63" s="10">
        <f>YEAR(Tabla1[[#This Row],[Hire Date]])</f>
        <v>2001</v>
      </c>
      <c r="F63" s="9" t="s">
        <v>154</v>
      </c>
      <c r="G63" s="9"/>
      <c r="H63" s="9" t="s">
        <v>115</v>
      </c>
      <c r="I63" s="10">
        <v>2003</v>
      </c>
      <c r="J63" s="11">
        <v>40000</v>
      </c>
      <c r="K63" s="11" t="s">
        <v>151</v>
      </c>
      <c r="L63" s="11">
        <v>2000</v>
      </c>
      <c r="M63" s="11">
        <v>800</v>
      </c>
      <c r="N63" s="11"/>
      <c r="O63" s="11">
        <f t="shared" si="2"/>
        <v>42800</v>
      </c>
      <c r="P63" s="8" t="s">
        <v>9</v>
      </c>
      <c r="Q63" s="10">
        <v>12</v>
      </c>
      <c r="R63" s="8">
        <v>1</v>
      </c>
      <c r="S63" s="8">
        <v>2</v>
      </c>
      <c r="U63" s="8" t="str">
        <f>A63&amp;I63</f>
        <v>Joeanne Melendez2003</v>
      </c>
    </row>
    <row r="64" spans="1:21" s="8" customFormat="1" x14ac:dyDescent="0.2">
      <c r="A64" s="8" t="s">
        <v>43</v>
      </c>
      <c r="B64" s="9">
        <v>37021</v>
      </c>
      <c r="C64" s="9" t="str">
        <f t="shared" si="0"/>
        <v>mayo / 2001</v>
      </c>
      <c r="D64" s="9" t="str">
        <f t="shared" si="1"/>
        <v>mayo</v>
      </c>
      <c r="E64" s="10">
        <f>YEAR(Tabla1[[#This Row],[Hire Date]])</f>
        <v>2001</v>
      </c>
      <c r="F64" s="9" t="s">
        <v>153</v>
      </c>
      <c r="G64" s="9"/>
      <c r="H64" s="9" t="s">
        <v>115</v>
      </c>
      <c r="I64" s="10">
        <v>2003</v>
      </c>
      <c r="J64" s="11">
        <v>45000</v>
      </c>
      <c r="K64" s="11" t="s">
        <v>151</v>
      </c>
      <c r="L64" s="11">
        <v>3600</v>
      </c>
      <c r="M64" s="11">
        <v>0</v>
      </c>
      <c r="N64" s="11">
        <v>51000</v>
      </c>
      <c r="O64" s="11">
        <f t="shared" si="2"/>
        <v>99600</v>
      </c>
      <c r="P64" s="8" t="s">
        <v>1</v>
      </c>
      <c r="Q64" s="10">
        <v>10</v>
      </c>
      <c r="R64" s="8">
        <v>5</v>
      </c>
      <c r="S64" s="8">
        <v>2</v>
      </c>
      <c r="U64" s="8" t="str">
        <f>A64&amp;I64</f>
        <v>Brian M Stucki2003</v>
      </c>
    </row>
    <row r="65" spans="1:21" s="8" customFormat="1" x14ac:dyDescent="0.2">
      <c r="A65" s="8" t="s">
        <v>75</v>
      </c>
      <c r="B65" s="9">
        <v>37065</v>
      </c>
      <c r="C65" s="9" t="str">
        <f t="shared" si="0"/>
        <v>junio / 2001</v>
      </c>
      <c r="D65" s="9" t="str">
        <f t="shared" si="1"/>
        <v>junio</v>
      </c>
      <c r="E65" s="10">
        <f>YEAR(Tabla1[[#This Row],[Hire Date]])</f>
        <v>2001</v>
      </c>
      <c r="F65" s="9" t="s">
        <v>153</v>
      </c>
      <c r="G65" s="9"/>
      <c r="H65" s="9" t="s">
        <v>115</v>
      </c>
      <c r="I65" s="10">
        <v>2003</v>
      </c>
      <c r="J65" s="11">
        <v>68000</v>
      </c>
      <c r="K65" s="11" t="s">
        <v>149</v>
      </c>
      <c r="L65" s="11">
        <v>3400</v>
      </c>
      <c r="M65" s="11">
        <v>2040</v>
      </c>
      <c r="N65" s="11"/>
      <c r="O65" s="11">
        <f t="shared" si="2"/>
        <v>73440</v>
      </c>
      <c r="P65" s="8" t="s">
        <v>10</v>
      </c>
      <c r="Q65" s="10">
        <v>13</v>
      </c>
      <c r="R65" s="8">
        <v>7</v>
      </c>
      <c r="S65" s="8">
        <v>3</v>
      </c>
      <c r="U65" s="8" t="str">
        <f>A65&amp;I65</f>
        <v>Cindy Summerville2003</v>
      </c>
    </row>
    <row r="66" spans="1:21" s="8" customFormat="1" x14ac:dyDescent="0.2">
      <c r="A66" s="8" t="s">
        <v>107</v>
      </c>
      <c r="B66" s="9">
        <v>37152</v>
      </c>
      <c r="C66" s="9" t="str">
        <f t="shared" si="0"/>
        <v>septiembre / 2001</v>
      </c>
      <c r="D66" s="9" t="str">
        <f t="shared" si="1"/>
        <v>septiembre</v>
      </c>
      <c r="E66" s="10">
        <f>YEAR(Tabla1[[#This Row],[Hire Date]])</f>
        <v>2001</v>
      </c>
      <c r="F66" s="9" t="s">
        <v>153</v>
      </c>
      <c r="G66" s="9">
        <v>37931</v>
      </c>
      <c r="H66" s="9" t="s">
        <v>115</v>
      </c>
      <c r="I66" s="10">
        <v>2003</v>
      </c>
      <c r="J66" s="11">
        <v>109000</v>
      </c>
      <c r="K66" s="11" t="s">
        <v>147</v>
      </c>
      <c r="L66" s="11">
        <v>13080</v>
      </c>
      <c r="M66" s="11">
        <v>5450</v>
      </c>
      <c r="N66" s="11"/>
      <c r="O66" s="11">
        <f t="shared" si="2"/>
        <v>127530</v>
      </c>
      <c r="P66" s="8" t="s">
        <v>9</v>
      </c>
      <c r="Q66" s="10">
        <v>13</v>
      </c>
      <c r="R66" s="8">
        <v>10</v>
      </c>
      <c r="S66" s="8">
        <v>4</v>
      </c>
      <c r="U66" s="8" t="str">
        <f>A66&amp;I66</f>
        <v>Tony Merrick2003</v>
      </c>
    </row>
    <row r="67" spans="1:21" s="8" customFormat="1" x14ac:dyDescent="0.2">
      <c r="A67" s="8" t="s">
        <v>83</v>
      </c>
      <c r="B67" s="9">
        <v>37170</v>
      </c>
      <c r="C67" s="9" t="str">
        <f t="shared" ref="C67:C130" si="3">TEXT(B67,"MMMM")&amp;" / "&amp;YEAR(B67)</f>
        <v>octubre / 2001</v>
      </c>
      <c r="D67" s="9" t="str">
        <f t="shared" ref="D67:D130" si="4">TEXT(B67,"MMMM")</f>
        <v>octubre</v>
      </c>
      <c r="E67" s="10">
        <f>YEAR(Tabla1[[#This Row],[Hire Date]])</f>
        <v>2001</v>
      </c>
      <c r="F67" s="9" t="s">
        <v>153</v>
      </c>
      <c r="G67" s="9"/>
      <c r="H67" s="9" t="s">
        <v>115</v>
      </c>
      <c r="I67" s="10">
        <v>2003</v>
      </c>
      <c r="J67" s="11">
        <v>72000</v>
      </c>
      <c r="K67" s="11" t="s">
        <v>149</v>
      </c>
      <c r="L67" s="11">
        <v>5760</v>
      </c>
      <c r="M67" s="11">
        <v>720</v>
      </c>
      <c r="N67" s="11"/>
      <c r="O67" s="11">
        <f t="shared" ref="O67:O130" si="5">SUM(J67:N67)</f>
        <v>78480</v>
      </c>
      <c r="P67" s="8" t="s">
        <v>5</v>
      </c>
      <c r="Q67" s="10">
        <v>13</v>
      </c>
      <c r="R67" s="8">
        <v>6</v>
      </c>
      <c r="S67" s="8">
        <v>2</v>
      </c>
      <c r="U67" s="8" t="str">
        <f>A67&amp;I67</f>
        <v>Bryan Anderson2003</v>
      </c>
    </row>
    <row r="68" spans="1:21" s="8" customFormat="1" x14ac:dyDescent="0.2">
      <c r="A68" s="8" t="s">
        <v>23</v>
      </c>
      <c r="B68" s="9">
        <v>37185</v>
      </c>
      <c r="C68" s="9" t="str">
        <f t="shared" si="3"/>
        <v>octubre / 2001</v>
      </c>
      <c r="D68" s="9" t="str">
        <f t="shared" si="4"/>
        <v>octubre</v>
      </c>
      <c r="E68" s="10">
        <f>YEAR(Tabla1[[#This Row],[Hire Date]])</f>
        <v>2001</v>
      </c>
      <c r="F68" s="9" t="s">
        <v>152</v>
      </c>
      <c r="G68" s="9"/>
      <c r="H68" s="9" t="s">
        <v>115</v>
      </c>
      <c r="I68" s="10">
        <v>2003</v>
      </c>
      <c r="J68" s="11">
        <v>35000</v>
      </c>
      <c r="K68" s="11" t="s">
        <v>151</v>
      </c>
      <c r="L68" s="11">
        <v>4200</v>
      </c>
      <c r="M68" s="11">
        <v>700</v>
      </c>
      <c r="N68" s="11"/>
      <c r="O68" s="11">
        <f t="shared" si="5"/>
        <v>39900</v>
      </c>
      <c r="P68" s="8" t="s">
        <v>9</v>
      </c>
      <c r="Q68" s="10">
        <v>13</v>
      </c>
      <c r="R68" s="8">
        <v>2</v>
      </c>
      <c r="S68" s="8">
        <v>2</v>
      </c>
      <c r="U68" s="8" t="str">
        <f>A68&amp;I68</f>
        <v>Janalee Eggleston2003</v>
      </c>
    </row>
    <row r="69" spans="1:21" s="8" customFormat="1" x14ac:dyDescent="0.2">
      <c r="A69" s="8" t="s">
        <v>69</v>
      </c>
      <c r="B69" s="9">
        <v>37186</v>
      </c>
      <c r="C69" s="9" t="str">
        <f t="shared" si="3"/>
        <v>octubre / 2001</v>
      </c>
      <c r="D69" s="9" t="str">
        <f t="shared" si="4"/>
        <v>octubre</v>
      </c>
      <c r="E69" s="10">
        <f>YEAR(Tabla1[[#This Row],[Hire Date]])</f>
        <v>2001</v>
      </c>
      <c r="F69" s="9" t="s">
        <v>152</v>
      </c>
      <c r="G69" s="9"/>
      <c r="H69" s="9" t="s">
        <v>115</v>
      </c>
      <c r="I69" s="10">
        <v>2003</v>
      </c>
      <c r="J69" s="11">
        <v>64000</v>
      </c>
      <c r="K69" s="11" t="s">
        <v>149</v>
      </c>
      <c r="L69" s="11">
        <v>3200</v>
      </c>
      <c r="M69" s="11">
        <v>640</v>
      </c>
      <c r="N69" s="11"/>
      <c r="O69" s="11">
        <f t="shared" si="5"/>
        <v>67840</v>
      </c>
      <c r="P69" s="8" t="s">
        <v>10</v>
      </c>
      <c r="Q69" s="10">
        <v>12</v>
      </c>
      <c r="R69" s="8">
        <v>10</v>
      </c>
      <c r="S69" s="8">
        <v>4</v>
      </c>
      <c r="U69" s="8" t="str">
        <f>A69&amp;I69</f>
        <v>Elena Miriam Hillen 2003</v>
      </c>
    </row>
    <row r="70" spans="1:21" s="8" customFormat="1" x14ac:dyDescent="0.2">
      <c r="A70" s="8" t="s">
        <v>70</v>
      </c>
      <c r="B70" s="9">
        <v>37188</v>
      </c>
      <c r="C70" s="9" t="str">
        <f t="shared" si="3"/>
        <v>octubre / 2001</v>
      </c>
      <c r="D70" s="9" t="str">
        <f t="shared" si="4"/>
        <v>octubre</v>
      </c>
      <c r="E70" s="10">
        <f>YEAR(Tabla1[[#This Row],[Hire Date]])</f>
        <v>2001</v>
      </c>
      <c r="F70" s="9" t="s">
        <v>152</v>
      </c>
      <c r="G70" s="9"/>
      <c r="H70" s="9" t="s">
        <v>115</v>
      </c>
      <c r="I70" s="10">
        <v>2003</v>
      </c>
      <c r="J70" s="11">
        <v>66000</v>
      </c>
      <c r="K70" s="11" t="s">
        <v>149</v>
      </c>
      <c r="L70" s="11">
        <v>5280</v>
      </c>
      <c r="M70" s="11">
        <v>660</v>
      </c>
      <c r="N70" s="11"/>
      <c r="O70" s="11">
        <f t="shared" si="5"/>
        <v>71940</v>
      </c>
      <c r="P70" s="8" t="s">
        <v>10</v>
      </c>
      <c r="Q70" s="10">
        <v>15</v>
      </c>
      <c r="R70" s="8">
        <v>10</v>
      </c>
      <c r="S70" s="8">
        <v>5</v>
      </c>
      <c r="U70" s="8" t="str">
        <f>A70&amp;I70</f>
        <v>Natalie H. Zeidell2003</v>
      </c>
    </row>
    <row r="71" spans="1:21" s="8" customFormat="1" x14ac:dyDescent="0.2">
      <c r="A71" s="8" t="s">
        <v>68</v>
      </c>
      <c r="B71" s="9">
        <v>37218</v>
      </c>
      <c r="C71" s="9" t="str">
        <f t="shared" si="3"/>
        <v>noviembre / 2001</v>
      </c>
      <c r="D71" s="9" t="str">
        <f t="shared" si="4"/>
        <v>noviembre</v>
      </c>
      <c r="E71" s="10">
        <f>YEAR(Tabla1[[#This Row],[Hire Date]])</f>
        <v>2001</v>
      </c>
      <c r="F71" s="9" t="s">
        <v>152</v>
      </c>
      <c r="G71" s="9"/>
      <c r="H71" s="9" t="s">
        <v>115</v>
      </c>
      <c r="I71" s="10">
        <v>2003</v>
      </c>
      <c r="J71" s="11">
        <v>66000</v>
      </c>
      <c r="K71" s="11" t="s">
        <v>149</v>
      </c>
      <c r="L71" s="11">
        <v>7260</v>
      </c>
      <c r="M71" s="11">
        <v>0</v>
      </c>
      <c r="N71" s="11"/>
      <c r="O71" s="11">
        <f t="shared" si="5"/>
        <v>73260</v>
      </c>
      <c r="P71" s="8" t="s">
        <v>7</v>
      </c>
      <c r="Q71" s="10">
        <v>12</v>
      </c>
      <c r="R71" s="8">
        <v>11</v>
      </c>
      <c r="S71" s="8">
        <v>3</v>
      </c>
      <c r="U71" s="8" t="str">
        <f>A71&amp;I71</f>
        <v>Stacy L Chen2003</v>
      </c>
    </row>
    <row r="72" spans="1:21" s="8" customFormat="1" x14ac:dyDescent="0.2">
      <c r="A72" s="8" t="s">
        <v>78</v>
      </c>
      <c r="B72" s="9">
        <v>37228</v>
      </c>
      <c r="C72" s="9" t="str">
        <f t="shared" si="3"/>
        <v>diciembre / 2001</v>
      </c>
      <c r="D72" s="9" t="str">
        <f t="shared" si="4"/>
        <v>diciembre</v>
      </c>
      <c r="E72" s="10">
        <f>YEAR(Tabla1[[#This Row],[Hire Date]])</f>
        <v>2001</v>
      </c>
      <c r="F72" s="9" t="s">
        <v>152</v>
      </c>
      <c r="G72" s="9"/>
      <c r="H72" s="9" t="s">
        <v>115</v>
      </c>
      <c r="I72" s="10">
        <v>2003</v>
      </c>
      <c r="J72" s="11">
        <v>71000</v>
      </c>
      <c r="K72" s="11" t="s">
        <v>149</v>
      </c>
      <c r="L72" s="11">
        <v>4260</v>
      </c>
      <c r="M72" s="11">
        <v>1420</v>
      </c>
      <c r="N72" s="11"/>
      <c r="O72" s="11">
        <f t="shared" si="5"/>
        <v>76680</v>
      </c>
      <c r="P72" s="8" t="s">
        <v>2</v>
      </c>
      <c r="Q72" s="10">
        <v>10</v>
      </c>
      <c r="R72" s="8">
        <v>4</v>
      </c>
      <c r="S72" s="8">
        <v>5</v>
      </c>
      <c r="U72" s="8" t="str">
        <f>A72&amp;I72</f>
        <v>Alexis Ripley2003</v>
      </c>
    </row>
    <row r="73" spans="1:21" s="8" customFormat="1" x14ac:dyDescent="0.2">
      <c r="A73" s="8" t="s">
        <v>64</v>
      </c>
      <c r="B73" s="9">
        <v>37246</v>
      </c>
      <c r="C73" s="9" t="str">
        <f t="shared" si="3"/>
        <v>diciembre / 2001</v>
      </c>
      <c r="D73" s="9" t="str">
        <f t="shared" si="4"/>
        <v>diciembre</v>
      </c>
      <c r="E73" s="10">
        <f>YEAR(Tabla1[[#This Row],[Hire Date]])</f>
        <v>2001</v>
      </c>
      <c r="F73" s="9" t="s">
        <v>152</v>
      </c>
      <c r="G73" s="9"/>
      <c r="H73" s="9" t="s">
        <v>115</v>
      </c>
      <c r="I73" s="10">
        <v>2003</v>
      </c>
      <c r="J73" s="11">
        <v>62000</v>
      </c>
      <c r="K73" s="11" t="s">
        <v>149</v>
      </c>
      <c r="L73" s="11">
        <v>4960</v>
      </c>
      <c r="M73" s="11">
        <v>620</v>
      </c>
      <c r="N73" s="11"/>
      <c r="O73" s="11">
        <f t="shared" si="5"/>
        <v>67580</v>
      </c>
      <c r="P73" s="8" t="s">
        <v>10</v>
      </c>
      <c r="Q73" s="10">
        <v>12</v>
      </c>
      <c r="R73" s="8">
        <v>5</v>
      </c>
      <c r="S73" s="8">
        <v>3</v>
      </c>
      <c r="U73" s="8" t="str">
        <f>A73&amp;I73</f>
        <v>Micah Chokeir2003</v>
      </c>
    </row>
    <row r="74" spans="1:21" s="8" customFormat="1" x14ac:dyDescent="0.2">
      <c r="A74" s="8" t="s">
        <v>92</v>
      </c>
      <c r="B74" s="9">
        <v>37246</v>
      </c>
      <c r="C74" s="9" t="str">
        <f t="shared" si="3"/>
        <v>diciembre / 2001</v>
      </c>
      <c r="D74" s="9" t="str">
        <f t="shared" si="4"/>
        <v>diciembre</v>
      </c>
      <c r="E74" s="10">
        <f>YEAR(Tabla1[[#This Row],[Hire Date]])</f>
        <v>2001</v>
      </c>
      <c r="F74" s="9" t="s">
        <v>152</v>
      </c>
      <c r="G74" s="9"/>
      <c r="H74" s="9" t="s">
        <v>115</v>
      </c>
      <c r="I74" s="10">
        <v>2003</v>
      </c>
      <c r="J74" s="11">
        <v>78000</v>
      </c>
      <c r="K74" s="11" t="s">
        <v>146</v>
      </c>
      <c r="L74" s="11">
        <v>7020</v>
      </c>
      <c r="M74" s="11">
        <v>780</v>
      </c>
      <c r="N74" s="11"/>
      <c r="O74" s="11">
        <f t="shared" si="5"/>
        <v>85800</v>
      </c>
      <c r="P74" s="8" t="s">
        <v>2</v>
      </c>
      <c r="Q74" s="10">
        <v>11</v>
      </c>
      <c r="R74" s="8">
        <v>9</v>
      </c>
      <c r="S74" s="8">
        <v>5</v>
      </c>
      <c r="U74" s="8" t="str">
        <f>A74&amp;I74</f>
        <v>Jesse Wooten2003</v>
      </c>
    </row>
    <row r="75" spans="1:21" s="8" customFormat="1" x14ac:dyDescent="0.2">
      <c r="A75" s="8" t="s">
        <v>98</v>
      </c>
      <c r="B75" s="9">
        <v>37249</v>
      </c>
      <c r="C75" s="9" t="str">
        <f t="shared" si="3"/>
        <v>diciembre / 2001</v>
      </c>
      <c r="D75" s="9" t="str">
        <f t="shared" si="4"/>
        <v>diciembre</v>
      </c>
      <c r="E75" s="10">
        <f>YEAR(Tabla1[[#This Row],[Hire Date]])</f>
        <v>2001</v>
      </c>
      <c r="F75" s="9" t="s">
        <v>152</v>
      </c>
      <c r="G75" s="9"/>
      <c r="H75" s="9" t="s">
        <v>115</v>
      </c>
      <c r="I75" s="10">
        <v>2003</v>
      </c>
      <c r="J75" s="11">
        <v>88000</v>
      </c>
      <c r="K75" s="11" t="s">
        <v>146</v>
      </c>
      <c r="L75" s="11">
        <v>5280</v>
      </c>
      <c r="M75" s="11">
        <v>1760</v>
      </c>
      <c r="N75" s="11"/>
      <c r="O75" s="11">
        <f t="shared" si="5"/>
        <v>95040</v>
      </c>
      <c r="P75" s="8" t="s">
        <v>6</v>
      </c>
      <c r="Q75" s="10">
        <v>12</v>
      </c>
      <c r="R75" s="8">
        <v>5</v>
      </c>
      <c r="S75" s="8">
        <v>2</v>
      </c>
      <c r="U75" s="8" t="str">
        <f>A75&amp;I75</f>
        <v>Ryan Kennedy 2003</v>
      </c>
    </row>
    <row r="76" spans="1:21" s="8" customFormat="1" x14ac:dyDescent="0.2">
      <c r="A76" s="8" t="s">
        <v>51</v>
      </c>
      <c r="B76" s="9">
        <v>37259</v>
      </c>
      <c r="C76" s="9" t="str">
        <f t="shared" si="3"/>
        <v>enero / 2002</v>
      </c>
      <c r="D76" s="9" t="str">
        <f t="shared" si="4"/>
        <v>enero</v>
      </c>
      <c r="E76" s="10">
        <f>YEAR(Tabla1[[#This Row],[Hire Date]])</f>
        <v>2002</v>
      </c>
      <c r="F76" s="9" t="s">
        <v>152</v>
      </c>
      <c r="G76" s="9"/>
      <c r="H76" s="9" t="s">
        <v>115</v>
      </c>
      <c r="I76" s="10">
        <v>2003</v>
      </c>
      <c r="J76" s="11">
        <v>52000</v>
      </c>
      <c r="K76" s="11" t="s">
        <v>149</v>
      </c>
      <c r="L76" s="11">
        <v>5200</v>
      </c>
      <c r="M76" s="11">
        <v>1040</v>
      </c>
      <c r="N76" s="11"/>
      <c r="O76" s="11">
        <f t="shared" si="5"/>
        <v>58240</v>
      </c>
      <c r="P76" s="8" t="s">
        <v>5</v>
      </c>
      <c r="Q76" s="10">
        <v>12</v>
      </c>
      <c r="R76" s="8">
        <v>5</v>
      </c>
      <c r="S76" s="8">
        <v>3</v>
      </c>
      <c r="U76" s="8" t="str">
        <f>A76&amp;I76</f>
        <v>James Wilson2003</v>
      </c>
    </row>
    <row r="77" spans="1:21" s="8" customFormat="1" x14ac:dyDescent="0.2">
      <c r="A77" s="8" t="s">
        <v>42</v>
      </c>
      <c r="B77" s="9">
        <v>37289</v>
      </c>
      <c r="C77" s="9" t="str">
        <f t="shared" si="3"/>
        <v>febrero / 2002</v>
      </c>
      <c r="D77" s="9" t="str">
        <f t="shared" si="4"/>
        <v>febrero</v>
      </c>
      <c r="E77" s="10">
        <f>YEAR(Tabla1[[#This Row],[Hire Date]])</f>
        <v>2002</v>
      </c>
      <c r="F77" s="9" t="s">
        <v>152</v>
      </c>
      <c r="G77" s="9"/>
      <c r="H77" s="9" t="s">
        <v>115</v>
      </c>
      <c r="I77" s="10">
        <v>2003</v>
      </c>
      <c r="J77" s="11">
        <v>46000</v>
      </c>
      <c r="K77" s="11" t="s">
        <v>151</v>
      </c>
      <c r="L77" s="11">
        <v>4600</v>
      </c>
      <c r="M77" s="11">
        <v>460</v>
      </c>
      <c r="N77" s="11"/>
      <c r="O77" s="11">
        <f t="shared" si="5"/>
        <v>51060</v>
      </c>
      <c r="P77" s="8" t="s">
        <v>5</v>
      </c>
      <c r="Q77" s="10">
        <v>10</v>
      </c>
      <c r="R77" s="8">
        <v>9</v>
      </c>
      <c r="S77" s="8">
        <v>2</v>
      </c>
      <c r="U77" s="8" t="str">
        <f>A77&amp;I77</f>
        <v>Steven  Bolin2003</v>
      </c>
    </row>
    <row r="78" spans="1:21" s="8" customFormat="1" x14ac:dyDescent="0.2">
      <c r="A78" s="8" t="s">
        <v>94</v>
      </c>
      <c r="B78" s="9">
        <v>37295</v>
      </c>
      <c r="C78" s="9" t="str">
        <f t="shared" si="3"/>
        <v>febrero / 2002</v>
      </c>
      <c r="D78" s="9" t="str">
        <f t="shared" si="4"/>
        <v>febrero</v>
      </c>
      <c r="E78" s="10">
        <f>YEAR(Tabla1[[#This Row],[Hire Date]])</f>
        <v>2002</v>
      </c>
      <c r="F78" s="9" t="s">
        <v>152</v>
      </c>
      <c r="G78" s="9"/>
      <c r="H78" s="9" t="s">
        <v>115</v>
      </c>
      <c r="I78" s="10">
        <v>2003</v>
      </c>
      <c r="J78" s="11">
        <v>82000</v>
      </c>
      <c r="K78" s="11" t="s">
        <v>146</v>
      </c>
      <c r="L78" s="11">
        <v>7380</v>
      </c>
      <c r="M78" s="11">
        <v>4100</v>
      </c>
      <c r="N78" s="11"/>
      <c r="O78" s="11">
        <f t="shared" si="5"/>
        <v>93480</v>
      </c>
      <c r="P78" s="8" t="s">
        <v>10</v>
      </c>
      <c r="Q78" s="10">
        <v>11</v>
      </c>
      <c r="R78" s="8">
        <v>9</v>
      </c>
      <c r="S78" s="8">
        <v>5</v>
      </c>
      <c r="U78" s="8" t="str">
        <f>A78&amp;I78</f>
        <v>Gabriel R. Self2003</v>
      </c>
    </row>
    <row r="79" spans="1:21" s="8" customFormat="1" x14ac:dyDescent="0.2">
      <c r="A79" s="8" t="s">
        <v>25</v>
      </c>
      <c r="B79" s="9">
        <v>37303</v>
      </c>
      <c r="C79" s="9" t="str">
        <f t="shared" si="3"/>
        <v>febrero / 2002</v>
      </c>
      <c r="D79" s="9" t="str">
        <f t="shared" si="4"/>
        <v>febrero</v>
      </c>
      <c r="E79" s="10">
        <f>YEAR(Tabla1[[#This Row],[Hire Date]])</f>
        <v>2002</v>
      </c>
      <c r="F79" s="9" t="s">
        <v>156</v>
      </c>
      <c r="G79" s="9"/>
      <c r="H79" s="9" t="s">
        <v>116</v>
      </c>
      <c r="I79" s="10">
        <v>2003</v>
      </c>
      <c r="J79" s="11">
        <v>35000</v>
      </c>
      <c r="K79" s="11" t="s">
        <v>151</v>
      </c>
      <c r="L79" s="11">
        <v>4200</v>
      </c>
      <c r="M79" s="11">
        <v>0</v>
      </c>
      <c r="N79" s="11"/>
      <c r="O79" s="11">
        <f t="shared" si="5"/>
        <v>39200</v>
      </c>
      <c r="P79" s="8" t="s">
        <v>6</v>
      </c>
      <c r="Q79" s="10">
        <v>13</v>
      </c>
      <c r="R79" s="8">
        <v>3</v>
      </c>
      <c r="S79" s="8">
        <v>3</v>
      </c>
      <c r="U79" s="8" t="str">
        <f>A79&amp;I79</f>
        <v>Matthew Tait2003</v>
      </c>
    </row>
    <row r="80" spans="1:21" s="8" customFormat="1" x14ac:dyDescent="0.2">
      <c r="A80" s="8" t="s">
        <v>50</v>
      </c>
      <c r="B80" s="9">
        <v>37442</v>
      </c>
      <c r="C80" s="9" t="str">
        <f t="shared" si="3"/>
        <v>julio / 2002</v>
      </c>
      <c r="D80" s="9" t="str">
        <f t="shared" si="4"/>
        <v>julio</v>
      </c>
      <c r="E80" s="10">
        <f>YEAR(Tabla1[[#This Row],[Hire Date]])</f>
        <v>2002</v>
      </c>
      <c r="F80" s="9" t="s">
        <v>156</v>
      </c>
      <c r="G80" s="9"/>
      <c r="H80" s="9" t="s">
        <v>115</v>
      </c>
      <c r="I80" s="10">
        <v>2003</v>
      </c>
      <c r="J80" s="11">
        <v>50000</v>
      </c>
      <c r="K80" s="11" t="s">
        <v>149</v>
      </c>
      <c r="L80" s="11">
        <v>5000</v>
      </c>
      <c r="M80" s="11">
        <v>2500</v>
      </c>
      <c r="N80" s="11"/>
      <c r="O80" s="11">
        <f t="shared" si="5"/>
        <v>57500</v>
      </c>
      <c r="P80" s="8" t="s">
        <v>7</v>
      </c>
      <c r="Q80" s="10">
        <v>11</v>
      </c>
      <c r="R80" s="8">
        <v>4</v>
      </c>
      <c r="S80" s="8">
        <v>2</v>
      </c>
      <c r="U80" s="8" t="str">
        <f>A80&amp;I80</f>
        <v>Manuel Steele2003</v>
      </c>
    </row>
    <row r="81" spans="1:21" s="8" customFormat="1" x14ac:dyDescent="0.2">
      <c r="A81" s="8" t="s">
        <v>18</v>
      </c>
      <c r="B81" s="9">
        <v>37637</v>
      </c>
      <c r="C81" s="9" t="str">
        <f t="shared" si="3"/>
        <v>enero / 2003</v>
      </c>
      <c r="D81" s="9" t="str">
        <f t="shared" si="4"/>
        <v>enero</v>
      </c>
      <c r="E81" s="10">
        <f>YEAR(Tabla1[[#This Row],[Hire Date]])</f>
        <v>2003</v>
      </c>
      <c r="F81" s="9" t="s">
        <v>155</v>
      </c>
      <c r="G81" s="9"/>
      <c r="H81" s="9" t="s">
        <v>116</v>
      </c>
      <c r="I81" s="10">
        <v>2003</v>
      </c>
      <c r="J81" s="11">
        <v>25000</v>
      </c>
      <c r="K81" s="11" t="s">
        <v>148</v>
      </c>
      <c r="L81" s="11">
        <v>1500</v>
      </c>
      <c r="M81" s="11">
        <v>1000</v>
      </c>
      <c r="N81" s="11"/>
      <c r="O81" s="11">
        <f t="shared" si="5"/>
        <v>27500</v>
      </c>
      <c r="P81" s="8" t="s">
        <v>2</v>
      </c>
      <c r="Q81" s="10">
        <v>10</v>
      </c>
      <c r="R81" s="8">
        <v>6</v>
      </c>
      <c r="S81" s="8">
        <v>2</v>
      </c>
      <c r="U81" s="8" t="str">
        <f>A81&amp;I81</f>
        <v>Richard  Garza2003</v>
      </c>
    </row>
    <row r="82" spans="1:21" s="8" customFormat="1" x14ac:dyDescent="0.2">
      <c r="A82" s="8" t="s">
        <v>27</v>
      </c>
      <c r="B82" s="9">
        <v>37702</v>
      </c>
      <c r="C82" s="9" t="str">
        <f t="shared" si="3"/>
        <v>marzo / 2003</v>
      </c>
      <c r="D82" s="9" t="str">
        <f t="shared" si="4"/>
        <v>marzo</v>
      </c>
      <c r="E82" s="10">
        <f>YEAR(Tabla1[[#This Row],[Hire Date]])</f>
        <v>2003</v>
      </c>
      <c r="F82" s="9" t="s">
        <v>155</v>
      </c>
      <c r="G82" s="9"/>
      <c r="H82" s="9" t="s">
        <v>116</v>
      </c>
      <c r="I82" s="10">
        <v>2003</v>
      </c>
      <c r="J82" s="11">
        <v>31000</v>
      </c>
      <c r="K82" s="11" t="s">
        <v>151</v>
      </c>
      <c r="L82" s="11">
        <v>1860</v>
      </c>
      <c r="M82" s="11">
        <v>310</v>
      </c>
      <c r="N82" s="11"/>
      <c r="O82" s="11">
        <f t="shared" si="5"/>
        <v>33170</v>
      </c>
      <c r="P82" s="8" t="s">
        <v>2</v>
      </c>
      <c r="Q82" s="10">
        <v>10</v>
      </c>
      <c r="R82" s="8">
        <v>0</v>
      </c>
      <c r="S82" s="8">
        <v>3</v>
      </c>
      <c r="U82" s="8" t="str">
        <f>A82&amp;I82</f>
        <v>Joshua Daniel2003</v>
      </c>
    </row>
    <row r="83" spans="1:21" s="8" customFormat="1" x14ac:dyDescent="0.2">
      <c r="A83" s="8" t="s">
        <v>26</v>
      </c>
      <c r="B83" s="9">
        <v>37741</v>
      </c>
      <c r="C83" s="9" t="str">
        <f t="shared" si="3"/>
        <v>abril / 2003</v>
      </c>
      <c r="D83" s="9" t="str">
        <f t="shared" si="4"/>
        <v>abril</v>
      </c>
      <c r="E83" s="10">
        <f>YEAR(Tabla1[[#This Row],[Hire Date]])</f>
        <v>2003</v>
      </c>
      <c r="F83" s="9" t="s">
        <v>155</v>
      </c>
      <c r="G83" s="9"/>
      <c r="H83" s="9" t="s">
        <v>116</v>
      </c>
      <c r="I83" s="10">
        <v>2003</v>
      </c>
      <c r="J83" s="11">
        <v>30000</v>
      </c>
      <c r="K83" s="11" t="s">
        <v>151</v>
      </c>
      <c r="L83" s="11">
        <v>2400</v>
      </c>
      <c r="M83" s="11">
        <v>1500</v>
      </c>
      <c r="N83" s="11"/>
      <c r="O83" s="11">
        <f t="shared" si="5"/>
        <v>33900</v>
      </c>
      <c r="P83" s="8" t="s">
        <v>5</v>
      </c>
      <c r="Q83" s="10">
        <v>13</v>
      </c>
      <c r="R83" s="8">
        <v>4</v>
      </c>
      <c r="S83" s="8">
        <v>3</v>
      </c>
      <c r="U83" s="8" t="str">
        <f>A83&amp;I83</f>
        <v>Shireen Battah2003</v>
      </c>
    </row>
    <row r="84" spans="1:21" s="8" customFormat="1" x14ac:dyDescent="0.2">
      <c r="A84" s="8" t="s">
        <v>87</v>
      </c>
      <c r="B84" s="9">
        <v>37770</v>
      </c>
      <c r="C84" s="9" t="str">
        <f t="shared" si="3"/>
        <v>mayo / 2003</v>
      </c>
      <c r="D84" s="9" t="str">
        <f t="shared" si="4"/>
        <v>mayo</v>
      </c>
      <c r="E84" s="10">
        <f>YEAR(Tabla1[[#This Row],[Hire Date]])</f>
        <v>2003</v>
      </c>
      <c r="F84" s="9" t="s">
        <v>155</v>
      </c>
      <c r="G84" s="9"/>
      <c r="H84" s="9" t="s">
        <v>116</v>
      </c>
      <c r="I84" s="10">
        <v>2003</v>
      </c>
      <c r="J84" s="11">
        <v>68000</v>
      </c>
      <c r="K84" s="11" t="s">
        <v>149</v>
      </c>
      <c r="L84" s="11">
        <v>3400</v>
      </c>
      <c r="M84" s="11">
        <v>680</v>
      </c>
      <c r="N84" s="11"/>
      <c r="O84" s="11">
        <f t="shared" si="5"/>
        <v>72080</v>
      </c>
      <c r="P84" s="8" t="s">
        <v>7</v>
      </c>
      <c r="Q84" s="10">
        <v>10</v>
      </c>
      <c r="R84" s="8">
        <v>3</v>
      </c>
      <c r="S84" s="8">
        <v>4</v>
      </c>
      <c r="U84" s="8" t="str">
        <f>A84&amp;I84</f>
        <v>Jacqueline N. Gappy2003</v>
      </c>
    </row>
    <row r="85" spans="1:21" s="8" customFormat="1" x14ac:dyDescent="0.2">
      <c r="A85" s="8" t="s">
        <v>91</v>
      </c>
      <c r="B85" s="9">
        <v>37823</v>
      </c>
      <c r="C85" s="9" t="str">
        <f t="shared" si="3"/>
        <v>julio / 2003</v>
      </c>
      <c r="D85" s="9" t="str">
        <f t="shared" si="4"/>
        <v>julio</v>
      </c>
      <c r="E85" s="10">
        <f>YEAR(Tabla1[[#This Row],[Hire Date]])</f>
        <v>2003</v>
      </c>
      <c r="F85" s="9" t="s">
        <v>154</v>
      </c>
      <c r="G85" s="9"/>
      <c r="H85" s="9" t="s">
        <v>115</v>
      </c>
      <c r="I85" s="10">
        <v>2003</v>
      </c>
      <c r="J85" s="11">
        <v>74000</v>
      </c>
      <c r="K85" s="11" t="s">
        <v>149</v>
      </c>
      <c r="L85" s="11">
        <v>7400</v>
      </c>
      <c r="M85" s="11">
        <v>0</v>
      </c>
      <c r="N85" s="11"/>
      <c r="O85" s="11">
        <f t="shared" si="5"/>
        <v>81400</v>
      </c>
      <c r="P85" s="8" t="s">
        <v>5</v>
      </c>
      <c r="Q85" s="10">
        <v>10</v>
      </c>
      <c r="R85" s="8">
        <v>3</v>
      </c>
      <c r="S85" s="8">
        <v>3</v>
      </c>
      <c r="U85" s="8" t="str">
        <f>A85&amp;I85</f>
        <v>Harman Abraha2003</v>
      </c>
    </row>
    <row r="86" spans="1:21" s="8" customFormat="1" x14ac:dyDescent="0.2">
      <c r="A86" s="8" t="s">
        <v>110</v>
      </c>
      <c r="B86" s="9">
        <v>37912</v>
      </c>
      <c r="C86" s="9" t="str">
        <f t="shared" si="3"/>
        <v>octubre / 2003</v>
      </c>
      <c r="D86" s="9" t="str">
        <f t="shared" si="4"/>
        <v>octubre</v>
      </c>
      <c r="E86" s="10">
        <f>YEAR(Tabla1[[#This Row],[Hire Date]])</f>
        <v>2003</v>
      </c>
      <c r="F86" s="9" t="s">
        <v>154</v>
      </c>
      <c r="G86" s="9"/>
      <c r="H86" s="9" t="s">
        <v>115</v>
      </c>
      <c r="I86" s="10">
        <v>2003</v>
      </c>
      <c r="J86" s="11">
        <v>123000</v>
      </c>
      <c r="K86" s="11" t="s">
        <v>147</v>
      </c>
      <c r="L86" s="11">
        <v>12300</v>
      </c>
      <c r="M86" s="11">
        <v>4920</v>
      </c>
      <c r="N86" s="11"/>
      <c r="O86" s="11">
        <f t="shared" si="5"/>
        <v>140220</v>
      </c>
      <c r="P86" s="8" t="s">
        <v>2</v>
      </c>
      <c r="Q86" s="10">
        <v>13</v>
      </c>
      <c r="R86" s="8">
        <v>6</v>
      </c>
      <c r="S86" s="8">
        <v>3</v>
      </c>
      <c r="U86" s="8" t="str">
        <f>A86&amp;I86</f>
        <v>Ryan  Mesko2003</v>
      </c>
    </row>
    <row r="87" spans="1:21" s="8" customFormat="1" x14ac:dyDescent="0.2">
      <c r="A87" s="8" t="s">
        <v>79</v>
      </c>
      <c r="B87" s="9">
        <v>37921</v>
      </c>
      <c r="C87" s="9" t="str">
        <f t="shared" si="3"/>
        <v>octubre / 2003</v>
      </c>
      <c r="D87" s="9" t="str">
        <f t="shared" si="4"/>
        <v>octubre</v>
      </c>
      <c r="E87" s="10">
        <f>YEAR(Tabla1[[#This Row],[Hire Date]])</f>
        <v>2003</v>
      </c>
      <c r="F87" s="9" t="s">
        <v>153</v>
      </c>
      <c r="G87" s="9"/>
      <c r="H87" s="9" t="s">
        <v>115</v>
      </c>
      <c r="I87" s="10">
        <v>2003</v>
      </c>
      <c r="J87" s="11">
        <v>64000</v>
      </c>
      <c r="K87" s="11" t="s">
        <v>149</v>
      </c>
      <c r="L87" s="11">
        <v>7680</v>
      </c>
      <c r="M87" s="11">
        <v>1280</v>
      </c>
      <c r="N87" s="11"/>
      <c r="O87" s="11">
        <f t="shared" si="5"/>
        <v>72960</v>
      </c>
      <c r="P87" s="8" t="s">
        <v>2</v>
      </c>
      <c r="Q87" s="10">
        <v>10</v>
      </c>
      <c r="R87" s="8">
        <v>4</v>
      </c>
      <c r="S87" s="8">
        <v>3</v>
      </c>
      <c r="U87" s="8" t="str">
        <f>A87&amp;I87</f>
        <v>Michelle  Greenwell2003</v>
      </c>
    </row>
    <row r="88" spans="1:21" s="8" customFormat="1" x14ac:dyDescent="0.2">
      <c r="A88" s="8" t="s">
        <v>76</v>
      </c>
      <c r="B88" s="9">
        <v>37929</v>
      </c>
      <c r="C88" s="9" t="str">
        <f t="shared" si="3"/>
        <v>noviembre / 2003</v>
      </c>
      <c r="D88" s="9" t="str">
        <f t="shared" si="4"/>
        <v>noviembre</v>
      </c>
      <c r="E88" s="10">
        <f>YEAR(Tabla1[[#This Row],[Hire Date]])</f>
        <v>2003</v>
      </c>
      <c r="F88" s="9" t="s">
        <v>153</v>
      </c>
      <c r="G88" s="9"/>
      <c r="H88" s="9" t="s">
        <v>115</v>
      </c>
      <c r="I88" s="10">
        <v>2003</v>
      </c>
      <c r="J88" s="11">
        <v>63000</v>
      </c>
      <c r="K88" s="11" t="s">
        <v>149</v>
      </c>
      <c r="L88" s="11">
        <v>3780</v>
      </c>
      <c r="M88" s="11">
        <v>630</v>
      </c>
      <c r="N88" s="11"/>
      <c r="O88" s="11">
        <f t="shared" si="5"/>
        <v>67410</v>
      </c>
      <c r="P88" s="8" t="s">
        <v>10</v>
      </c>
      <c r="Q88" s="10">
        <v>10</v>
      </c>
      <c r="R88" s="8">
        <v>2</v>
      </c>
      <c r="S88" s="8">
        <v>5</v>
      </c>
      <c r="U88" s="8" t="str">
        <f>A88&amp;I88</f>
        <v>Erik G. Rinehart2003</v>
      </c>
    </row>
    <row r="89" spans="1:21" s="8" customFormat="1" x14ac:dyDescent="0.2">
      <c r="A89" s="8" t="s">
        <v>65</v>
      </c>
      <c r="B89" s="9">
        <v>37932</v>
      </c>
      <c r="C89" s="9" t="str">
        <f t="shared" si="3"/>
        <v>noviembre / 2003</v>
      </c>
      <c r="D89" s="9" t="str">
        <f t="shared" si="4"/>
        <v>noviembre</v>
      </c>
      <c r="E89" s="10">
        <f>YEAR(Tabla1[[#This Row],[Hire Date]])</f>
        <v>2003</v>
      </c>
      <c r="F89" s="9" t="s">
        <v>156</v>
      </c>
      <c r="G89" s="9"/>
      <c r="H89" s="9" t="s">
        <v>115</v>
      </c>
      <c r="I89" s="10">
        <v>2003</v>
      </c>
      <c r="J89" s="11">
        <v>57000</v>
      </c>
      <c r="K89" s="11" t="s">
        <v>149</v>
      </c>
      <c r="L89" s="11">
        <v>5700</v>
      </c>
      <c r="M89" s="11">
        <v>1710</v>
      </c>
      <c r="N89" s="11"/>
      <c r="O89" s="11">
        <f t="shared" si="5"/>
        <v>64410</v>
      </c>
      <c r="P89" s="8" t="s">
        <v>3</v>
      </c>
      <c r="Q89" s="10">
        <v>11</v>
      </c>
      <c r="R89" s="8">
        <v>2</v>
      </c>
      <c r="S89" s="8">
        <v>4</v>
      </c>
      <c r="U89" s="8" t="str">
        <f>A89&amp;I89</f>
        <v>Julie Yost2003</v>
      </c>
    </row>
    <row r="90" spans="1:21" s="8" customFormat="1" x14ac:dyDescent="0.2">
      <c r="A90" s="8" t="s">
        <v>54</v>
      </c>
      <c r="B90" s="9">
        <v>37952</v>
      </c>
      <c r="C90" s="9" t="str">
        <f t="shared" si="3"/>
        <v>noviembre / 2003</v>
      </c>
      <c r="D90" s="9" t="str">
        <f t="shared" si="4"/>
        <v>noviembre</v>
      </c>
      <c r="E90" s="10">
        <f>YEAR(Tabla1[[#This Row],[Hire Date]])</f>
        <v>2003</v>
      </c>
      <c r="F90" s="9" t="s">
        <v>156</v>
      </c>
      <c r="G90" s="9"/>
      <c r="H90" s="9" t="s">
        <v>116</v>
      </c>
      <c r="I90" s="10">
        <v>2003</v>
      </c>
      <c r="J90" s="11">
        <v>48000</v>
      </c>
      <c r="K90" s="11" t="s">
        <v>151</v>
      </c>
      <c r="L90" s="11">
        <v>3840</v>
      </c>
      <c r="M90" s="11">
        <v>2400</v>
      </c>
      <c r="N90" s="11"/>
      <c r="O90" s="11">
        <f t="shared" si="5"/>
        <v>54240</v>
      </c>
      <c r="P90" s="8" t="s">
        <v>4</v>
      </c>
      <c r="Q90" s="10">
        <v>10</v>
      </c>
      <c r="R90" s="8">
        <v>2</v>
      </c>
      <c r="S90" s="8">
        <v>4</v>
      </c>
      <c r="U90" s="8" t="str">
        <f>A90&amp;I90</f>
        <v>Rikkie J Mahone2003</v>
      </c>
    </row>
    <row r="91" spans="1:21" s="8" customFormat="1" x14ac:dyDescent="0.2">
      <c r="A91" s="8" t="s">
        <v>96</v>
      </c>
      <c r="B91" s="9">
        <v>37958</v>
      </c>
      <c r="C91" s="9" t="str">
        <f t="shared" si="3"/>
        <v>diciembre / 2003</v>
      </c>
      <c r="D91" s="9" t="str">
        <f t="shared" si="4"/>
        <v>diciembre</v>
      </c>
      <c r="E91" s="10">
        <f>YEAR(Tabla1[[#This Row],[Hire Date]])</f>
        <v>2003</v>
      </c>
      <c r="F91" s="9" t="s">
        <v>152</v>
      </c>
      <c r="G91" s="9"/>
      <c r="H91" s="9" t="s">
        <v>115</v>
      </c>
      <c r="I91" s="10">
        <v>2003</v>
      </c>
      <c r="J91" s="11">
        <v>77000</v>
      </c>
      <c r="K91" s="11" t="s">
        <v>146</v>
      </c>
      <c r="L91" s="11">
        <v>3850</v>
      </c>
      <c r="M91" s="11">
        <v>0</v>
      </c>
      <c r="N91" s="11">
        <v>0</v>
      </c>
      <c r="O91" s="11">
        <f t="shared" si="5"/>
        <v>80850</v>
      </c>
      <c r="P91" s="8" t="s">
        <v>1</v>
      </c>
      <c r="Q91" s="10">
        <v>13</v>
      </c>
      <c r="R91" s="8">
        <v>8</v>
      </c>
      <c r="S91" s="8">
        <v>4</v>
      </c>
      <c r="U91" s="8" t="str">
        <f>A91&amp;I91</f>
        <v>Benny Erwin2003</v>
      </c>
    </row>
    <row r="92" spans="1:21" s="8" customFormat="1" x14ac:dyDescent="0.2">
      <c r="A92" s="8" t="s">
        <v>66</v>
      </c>
      <c r="B92" s="9">
        <v>37959</v>
      </c>
      <c r="C92" s="9" t="str">
        <f t="shared" si="3"/>
        <v>diciembre / 2003</v>
      </c>
      <c r="D92" s="9" t="str">
        <f t="shared" si="4"/>
        <v>diciembre</v>
      </c>
      <c r="E92" s="10">
        <f>YEAR(Tabla1[[#This Row],[Hire Date]])</f>
        <v>2003</v>
      </c>
      <c r="F92" s="9" t="s">
        <v>152</v>
      </c>
      <c r="G92" s="9"/>
      <c r="H92" s="9" t="s">
        <v>115</v>
      </c>
      <c r="I92" s="10">
        <v>2003</v>
      </c>
      <c r="J92" s="11">
        <v>57000</v>
      </c>
      <c r="K92" s="11" t="s">
        <v>149</v>
      </c>
      <c r="L92" s="11">
        <v>2850</v>
      </c>
      <c r="M92" s="11">
        <v>2280</v>
      </c>
      <c r="N92" s="11"/>
      <c r="O92" s="11">
        <f t="shared" si="5"/>
        <v>62130</v>
      </c>
      <c r="P92" s="8" t="s">
        <v>4</v>
      </c>
      <c r="Q92" s="10">
        <v>11</v>
      </c>
      <c r="R92" s="8">
        <v>8</v>
      </c>
      <c r="S92" s="8">
        <v>3</v>
      </c>
      <c r="U92" s="8" t="str">
        <f>A92&amp;I92</f>
        <v>Jonathan C. Parnell2003</v>
      </c>
    </row>
    <row r="93" spans="1:21" s="8" customFormat="1" x14ac:dyDescent="0.2">
      <c r="A93" s="8" t="s">
        <v>99</v>
      </c>
      <c r="B93" s="9">
        <v>37959</v>
      </c>
      <c r="C93" s="9" t="str">
        <f t="shared" si="3"/>
        <v>diciembre / 2003</v>
      </c>
      <c r="D93" s="9" t="str">
        <f t="shared" si="4"/>
        <v>diciembre</v>
      </c>
      <c r="E93" s="10">
        <f>YEAR(Tabla1[[#This Row],[Hire Date]])</f>
        <v>2003</v>
      </c>
      <c r="F93" s="9" t="s">
        <v>152</v>
      </c>
      <c r="G93" s="9"/>
      <c r="H93" s="9" t="s">
        <v>115</v>
      </c>
      <c r="I93" s="10">
        <v>2003</v>
      </c>
      <c r="J93" s="11">
        <v>83000</v>
      </c>
      <c r="K93" s="11" t="s">
        <v>146</v>
      </c>
      <c r="L93" s="11">
        <v>4150</v>
      </c>
      <c r="M93" s="11">
        <v>0</v>
      </c>
      <c r="N93" s="11">
        <v>0</v>
      </c>
      <c r="O93" s="11">
        <f t="shared" si="5"/>
        <v>87150</v>
      </c>
      <c r="P93" s="8" t="s">
        <v>1</v>
      </c>
      <c r="Q93" s="10">
        <v>13</v>
      </c>
      <c r="R93" s="8">
        <v>0</v>
      </c>
      <c r="S93" s="8">
        <v>4</v>
      </c>
      <c r="U93" s="8" t="str">
        <f>A93&amp;I93</f>
        <v>Julie Harken2003</v>
      </c>
    </row>
    <row r="94" spans="1:21" s="8" customFormat="1" x14ac:dyDescent="0.2">
      <c r="A94" s="8" t="s">
        <v>40</v>
      </c>
      <c r="B94" s="9">
        <v>37969</v>
      </c>
      <c r="C94" s="9" t="str">
        <f t="shared" si="3"/>
        <v>diciembre / 2003</v>
      </c>
      <c r="D94" s="9" t="str">
        <f t="shared" si="4"/>
        <v>diciembre</v>
      </c>
      <c r="E94" s="10">
        <f>YEAR(Tabla1[[#This Row],[Hire Date]])</f>
        <v>2003</v>
      </c>
      <c r="F94" s="9" t="s">
        <v>152</v>
      </c>
      <c r="G94" s="9"/>
      <c r="H94" s="9" t="s">
        <v>115</v>
      </c>
      <c r="I94" s="10">
        <v>2003</v>
      </c>
      <c r="J94" s="11">
        <v>40000</v>
      </c>
      <c r="K94" s="11" t="s">
        <v>151</v>
      </c>
      <c r="L94" s="11">
        <v>4800</v>
      </c>
      <c r="M94" s="11">
        <v>800</v>
      </c>
      <c r="N94" s="11"/>
      <c r="O94" s="11">
        <f t="shared" si="5"/>
        <v>45600</v>
      </c>
      <c r="P94" s="8" t="s">
        <v>3</v>
      </c>
      <c r="Q94" s="10">
        <v>10</v>
      </c>
      <c r="R94" s="8">
        <v>10</v>
      </c>
      <c r="S94" s="8">
        <v>2</v>
      </c>
      <c r="U94" s="8" t="str">
        <f>A94&amp;I94</f>
        <v>Yvette Hurtado 2003</v>
      </c>
    </row>
    <row r="95" spans="1:21" s="8" customFormat="1" x14ac:dyDescent="0.2">
      <c r="A95" s="8" t="s">
        <v>105</v>
      </c>
      <c r="B95" s="9">
        <v>36659</v>
      </c>
      <c r="C95" s="9" t="str">
        <f t="shared" si="3"/>
        <v>mayo / 2000</v>
      </c>
      <c r="D95" s="9" t="str">
        <f t="shared" si="4"/>
        <v>mayo</v>
      </c>
      <c r="E95" s="10">
        <f>YEAR(Tabla1[[#This Row],[Hire Date]])</f>
        <v>2000</v>
      </c>
      <c r="F95" s="9" t="s">
        <v>152</v>
      </c>
      <c r="G95" s="9"/>
      <c r="H95" s="9" t="s">
        <v>115</v>
      </c>
      <c r="I95" s="10">
        <v>2004</v>
      </c>
      <c r="J95" s="11">
        <v>100000</v>
      </c>
      <c r="K95" s="11" t="s">
        <v>147</v>
      </c>
      <c r="L95" s="11">
        <v>7000</v>
      </c>
      <c r="M95" s="11">
        <v>2000</v>
      </c>
      <c r="N95" s="11"/>
      <c r="O95" s="11">
        <f t="shared" si="5"/>
        <v>109000</v>
      </c>
      <c r="P95" s="8" t="s">
        <v>4</v>
      </c>
      <c r="Q95" s="10">
        <v>15</v>
      </c>
      <c r="R95" s="8">
        <v>0</v>
      </c>
      <c r="S95" s="8">
        <v>3</v>
      </c>
      <c r="U95" s="8" t="str">
        <f>A95&amp;I95</f>
        <v>Alison Johnson2004</v>
      </c>
    </row>
    <row r="96" spans="1:21" s="8" customFormat="1" x14ac:dyDescent="0.2">
      <c r="A96" s="8" t="s">
        <v>46</v>
      </c>
      <c r="B96" s="9">
        <v>36762</v>
      </c>
      <c r="C96" s="9" t="str">
        <f t="shared" si="3"/>
        <v>agosto / 2000</v>
      </c>
      <c r="D96" s="9" t="str">
        <f t="shared" si="4"/>
        <v>agosto</v>
      </c>
      <c r="E96" s="10">
        <f>YEAR(Tabla1[[#This Row],[Hire Date]])</f>
        <v>2000</v>
      </c>
      <c r="F96" s="9" t="s">
        <v>152</v>
      </c>
      <c r="G96" s="9"/>
      <c r="H96" s="9" t="s">
        <v>115</v>
      </c>
      <c r="I96" s="10">
        <v>2004</v>
      </c>
      <c r="J96" s="11">
        <v>58000</v>
      </c>
      <c r="K96" s="11" t="s">
        <v>149</v>
      </c>
      <c r="L96" s="11">
        <v>4060</v>
      </c>
      <c r="M96" s="11">
        <v>0</v>
      </c>
      <c r="N96" s="11">
        <v>60000</v>
      </c>
      <c r="O96" s="11">
        <f t="shared" si="5"/>
        <v>122060</v>
      </c>
      <c r="P96" s="8" t="s">
        <v>1</v>
      </c>
      <c r="Q96" s="10">
        <v>11</v>
      </c>
      <c r="R96" s="8">
        <v>4</v>
      </c>
      <c r="S96" s="8">
        <v>3</v>
      </c>
      <c r="U96" s="8" t="str">
        <f>A96&amp;I96</f>
        <v>Julia  Hegwood 2004</v>
      </c>
    </row>
    <row r="97" spans="1:21" s="8" customFormat="1" x14ac:dyDescent="0.2">
      <c r="A97" s="8" t="s">
        <v>67</v>
      </c>
      <c r="B97" s="9">
        <v>36777</v>
      </c>
      <c r="C97" s="9" t="str">
        <f t="shared" si="3"/>
        <v>septiembre / 2000</v>
      </c>
      <c r="D97" s="9" t="str">
        <f t="shared" si="4"/>
        <v>septiembre</v>
      </c>
      <c r="E97" s="10">
        <f>YEAR(Tabla1[[#This Row],[Hire Date]])</f>
        <v>2000</v>
      </c>
      <c r="F97" s="9" t="s">
        <v>152</v>
      </c>
      <c r="G97" s="9"/>
      <c r="H97" s="9" t="s">
        <v>115</v>
      </c>
      <c r="I97" s="10">
        <v>2004</v>
      </c>
      <c r="J97" s="11">
        <v>69000</v>
      </c>
      <c r="K97" s="11" t="s">
        <v>149</v>
      </c>
      <c r="L97" s="11">
        <v>4830</v>
      </c>
      <c r="M97" s="11">
        <v>3450</v>
      </c>
      <c r="N97" s="11"/>
      <c r="O97" s="11">
        <f t="shared" si="5"/>
        <v>77280</v>
      </c>
      <c r="P97" s="8" t="s">
        <v>3</v>
      </c>
      <c r="Q97" s="10">
        <v>15</v>
      </c>
      <c r="R97" s="8">
        <v>0</v>
      </c>
      <c r="S97" s="8">
        <v>2</v>
      </c>
      <c r="U97" s="8" t="str">
        <f>A97&amp;I97</f>
        <v>Jeremiah De Grazia2004</v>
      </c>
    </row>
    <row r="98" spans="1:21" s="8" customFormat="1" x14ac:dyDescent="0.2">
      <c r="A98" s="8" t="s">
        <v>31</v>
      </c>
      <c r="B98" s="9">
        <v>36817</v>
      </c>
      <c r="C98" s="9" t="str">
        <f t="shared" si="3"/>
        <v>octubre / 2000</v>
      </c>
      <c r="D98" s="9" t="str">
        <f t="shared" si="4"/>
        <v>octubre</v>
      </c>
      <c r="E98" s="10">
        <f>YEAR(Tabla1[[#This Row],[Hire Date]])</f>
        <v>2000</v>
      </c>
      <c r="F98" s="9" t="s">
        <v>152</v>
      </c>
      <c r="G98" s="9"/>
      <c r="H98" s="9" t="s">
        <v>115</v>
      </c>
      <c r="I98" s="10">
        <v>2004</v>
      </c>
      <c r="J98" s="11">
        <v>44000</v>
      </c>
      <c r="K98" s="11" t="s">
        <v>151</v>
      </c>
      <c r="L98" s="11">
        <v>5280</v>
      </c>
      <c r="M98" s="11">
        <v>1760</v>
      </c>
      <c r="N98" s="11"/>
      <c r="O98" s="11">
        <f t="shared" si="5"/>
        <v>51040</v>
      </c>
      <c r="P98" s="8" t="s">
        <v>2</v>
      </c>
      <c r="Q98" s="10">
        <v>15</v>
      </c>
      <c r="R98" s="8">
        <v>9</v>
      </c>
      <c r="S98" s="8">
        <v>4</v>
      </c>
      <c r="U98" s="8" t="str">
        <f>A98&amp;I98</f>
        <v>Willow Nevandro2004</v>
      </c>
    </row>
    <row r="99" spans="1:21" s="8" customFormat="1" x14ac:dyDescent="0.2">
      <c r="A99" s="8" t="s">
        <v>60</v>
      </c>
      <c r="B99" s="9">
        <v>36867</v>
      </c>
      <c r="C99" s="9" t="str">
        <f t="shared" si="3"/>
        <v>diciembre / 2000</v>
      </c>
      <c r="D99" s="9" t="str">
        <f t="shared" si="4"/>
        <v>diciembre</v>
      </c>
      <c r="E99" s="10">
        <f>YEAR(Tabla1[[#This Row],[Hire Date]])</f>
        <v>2000</v>
      </c>
      <c r="F99" s="9" t="s">
        <v>152</v>
      </c>
      <c r="G99" s="9"/>
      <c r="H99" s="9" t="s">
        <v>115</v>
      </c>
      <c r="I99" s="10">
        <v>2004</v>
      </c>
      <c r="J99" s="11">
        <v>70000</v>
      </c>
      <c r="K99" s="11" t="s">
        <v>149</v>
      </c>
      <c r="L99" s="11">
        <v>4900</v>
      </c>
      <c r="M99" s="11">
        <v>0</v>
      </c>
      <c r="N99" s="11"/>
      <c r="O99" s="11">
        <f t="shared" si="5"/>
        <v>74900</v>
      </c>
      <c r="P99" s="8" t="s">
        <v>9</v>
      </c>
      <c r="Q99" s="10">
        <v>14</v>
      </c>
      <c r="R99" s="8">
        <v>1</v>
      </c>
      <c r="S99" s="8">
        <v>2</v>
      </c>
      <c r="U99" s="8" t="str">
        <f>A99&amp;I99</f>
        <v>Martie Elmasian2004</v>
      </c>
    </row>
    <row r="100" spans="1:21" s="8" customFormat="1" x14ac:dyDescent="0.2">
      <c r="A100" s="8" t="s">
        <v>44</v>
      </c>
      <c r="B100" s="9">
        <v>36904</v>
      </c>
      <c r="C100" s="9" t="str">
        <f t="shared" si="3"/>
        <v>enero / 2001</v>
      </c>
      <c r="D100" s="9" t="str">
        <f t="shared" si="4"/>
        <v>enero</v>
      </c>
      <c r="E100" s="10">
        <f>YEAR(Tabla1[[#This Row],[Hire Date]])</f>
        <v>2001</v>
      </c>
      <c r="F100" s="9" t="s">
        <v>154</v>
      </c>
      <c r="G100" s="9"/>
      <c r="H100" s="9" t="s">
        <v>115</v>
      </c>
      <c r="I100" s="10">
        <v>2004</v>
      </c>
      <c r="J100" s="11">
        <v>52000</v>
      </c>
      <c r="K100" s="11" t="s">
        <v>149</v>
      </c>
      <c r="L100" s="11">
        <v>3640</v>
      </c>
      <c r="M100" s="11">
        <v>0</v>
      </c>
      <c r="N100" s="11">
        <v>88000</v>
      </c>
      <c r="O100" s="11">
        <f t="shared" si="5"/>
        <v>143640</v>
      </c>
      <c r="P100" s="8" t="s">
        <v>1</v>
      </c>
      <c r="Q100" s="10">
        <v>10</v>
      </c>
      <c r="R100" s="8">
        <v>4</v>
      </c>
      <c r="S100" s="8">
        <v>3</v>
      </c>
      <c r="U100" s="8" t="str">
        <f>A100&amp;I100</f>
        <v>Kelly Queen2004</v>
      </c>
    </row>
    <row r="101" spans="1:21" s="8" customFormat="1" x14ac:dyDescent="0.2">
      <c r="A101" s="8" t="s">
        <v>61</v>
      </c>
      <c r="B101" s="9">
        <v>36983</v>
      </c>
      <c r="C101" s="9" t="str">
        <f t="shared" si="3"/>
        <v>abril / 2001</v>
      </c>
      <c r="D101" s="9" t="str">
        <f t="shared" si="4"/>
        <v>abril</v>
      </c>
      <c r="E101" s="10">
        <f>YEAR(Tabla1[[#This Row],[Hire Date]])</f>
        <v>2001</v>
      </c>
      <c r="F101" s="9" t="s">
        <v>154</v>
      </c>
      <c r="G101" s="9">
        <v>38049</v>
      </c>
      <c r="H101" s="9" t="s">
        <v>115</v>
      </c>
      <c r="I101" s="10">
        <v>2004</v>
      </c>
      <c r="J101" s="11">
        <v>65000</v>
      </c>
      <c r="K101" s="11" t="s">
        <v>149</v>
      </c>
      <c r="L101" s="11">
        <v>3900</v>
      </c>
      <c r="M101" s="11">
        <v>3250</v>
      </c>
      <c r="N101" s="11"/>
      <c r="O101" s="11">
        <f t="shared" si="5"/>
        <v>72150</v>
      </c>
      <c r="P101" s="8" t="s">
        <v>2</v>
      </c>
      <c r="Q101" s="10">
        <v>11</v>
      </c>
      <c r="R101" s="8">
        <v>5</v>
      </c>
      <c r="S101" s="8">
        <v>5</v>
      </c>
      <c r="U101" s="8" t="str">
        <f>A101&amp;I101</f>
        <v>Cristhian Roth2004</v>
      </c>
    </row>
    <row r="102" spans="1:21" s="8" customFormat="1" x14ac:dyDescent="0.2">
      <c r="A102" s="8" t="s">
        <v>29</v>
      </c>
      <c r="B102" s="9">
        <v>37015</v>
      </c>
      <c r="C102" s="9" t="str">
        <f t="shared" si="3"/>
        <v>mayo / 2001</v>
      </c>
      <c r="D102" s="9" t="str">
        <f t="shared" si="4"/>
        <v>mayo</v>
      </c>
      <c r="E102" s="10">
        <f>YEAR(Tabla1[[#This Row],[Hire Date]])</f>
        <v>2001</v>
      </c>
      <c r="F102" s="9" t="s">
        <v>154</v>
      </c>
      <c r="G102" s="9"/>
      <c r="H102" s="9" t="s">
        <v>115</v>
      </c>
      <c r="I102" s="10">
        <v>2004</v>
      </c>
      <c r="J102" s="11">
        <v>43000</v>
      </c>
      <c r="K102" s="11" t="s">
        <v>151</v>
      </c>
      <c r="L102" s="11">
        <v>3870</v>
      </c>
      <c r="M102" s="11">
        <v>860</v>
      </c>
      <c r="N102" s="11"/>
      <c r="O102" s="11">
        <f t="shared" si="5"/>
        <v>47730</v>
      </c>
      <c r="P102" s="8" t="s">
        <v>9</v>
      </c>
      <c r="Q102" s="10">
        <v>10</v>
      </c>
      <c r="R102" s="8">
        <v>8</v>
      </c>
      <c r="S102" s="8">
        <v>5</v>
      </c>
      <c r="U102" s="8" t="str">
        <f>A102&amp;I102</f>
        <v>Joeanne Melendez2004</v>
      </c>
    </row>
    <row r="103" spans="1:21" s="8" customFormat="1" x14ac:dyDescent="0.2">
      <c r="A103" s="8" t="s">
        <v>43</v>
      </c>
      <c r="B103" s="9">
        <v>37021</v>
      </c>
      <c r="C103" s="9" t="str">
        <f t="shared" si="3"/>
        <v>mayo / 2001</v>
      </c>
      <c r="D103" s="9" t="str">
        <f t="shared" si="4"/>
        <v>mayo</v>
      </c>
      <c r="E103" s="10">
        <f>YEAR(Tabla1[[#This Row],[Hire Date]])</f>
        <v>2001</v>
      </c>
      <c r="F103" s="9" t="s">
        <v>153</v>
      </c>
      <c r="G103" s="9"/>
      <c r="H103" s="9" t="s">
        <v>115</v>
      </c>
      <c r="I103" s="10">
        <v>2004</v>
      </c>
      <c r="J103" s="11">
        <v>49000</v>
      </c>
      <c r="K103" s="11" t="s">
        <v>151</v>
      </c>
      <c r="L103" s="11">
        <v>4410</v>
      </c>
      <c r="M103" s="11">
        <v>0</v>
      </c>
      <c r="N103" s="11">
        <v>96000</v>
      </c>
      <c r="O103" s="11">
        <f t="shared" si="5"/>
        <v>149410</v>
      </c>
      <c r="P103" s="8" t="s">
        <v>1</v>
      </c>
      <c r="Q103" s="10">
        <v>15</v>
      </c>
      <c r="R103" s="8">
        <v>8</v>
      </c>
      <c r="S103" s="8">
        <v>5</v>
      </c>
      <c r="U103" s="8" t="str">
        <f>A103&amp;I103</f>
        <v>Brian M Stucki2004</v>
      </c>
    </row>
    <row r="104" spans="1:21" s="8" customFormat="1" x14ac:dyDescent="0.2">
      <c r="A104" s="8" t="s">
        <v>75</v>
      </c>
      <c r="B104" s="9">
        <v>37065</v>
      </c>
      <c r="C104" s="9" t="str">
        <f t="shared" si="3"/>
        <v>junio / 2001</v>
      </c>
      <c r="D104" s="9" t="str">
        <f t="shared" si="4"/>
        <v>junio</v>
      </c>
      <c r="E104" s="10">
        <f>YEAR(Tabla1[[#This Row],[Hire Date]])</f>
        <v>2001</v>
      </c>
      <c r="F104" s="9" t="s">
        <v>153</v>
      </c>
      <c r="G104" s="9"/>
      <c r="H104" s="9" t="s">
        <v>115</v>
      </c>
      <c r="I104" s="10">
        <v>2004</v>
      </c>
      <c r="J104" s="11">
        <v>72000</v>
      </c>
      <c r="K104" s="11" t="s">
        <v>149</v>
      </c>
      <c r="L104" s="11">
        <v>7200</v>
      </c>
      <c r="M104" s="11">
        <v>2160</v>
      </c>
      <c r="N104" s="11"/>
      <c r="O104" s="11">
        <f t="shared" si="5"/>
        <v>81360</v>
      </c>
      <c r="P104" s="8" t="s">
        <v>10</v>
      </c>
      <c r="Q104" s="10">
        <v>10</v>
      </c>
      <c r="R104" s="8">
        <v>11</v>
      </c>
      <c r="S104" s="8">
        <v>3</v>
      </c>
      <c r="U104" s="8" t="str">
        <f>A104&amp;I104</f>
        <v>Cindy Summerville2004</v>
      </c>
    </row>
    <row r="105" spans="1:21" s="8" customFormat="1" x14ac:dyDescent="0.2">
      <c r="A105" s="8" t="s">
        <v>83</v>
      </c>
      <c r="B105" s="9">
        <v>37170</v>
      </c>
      <c r="C105" s="9" t="str">
        <f t="shared" si="3"/>
        <v>octubre / 2001</v>
      </c>
      <c r="D105" s="9" t="str">
        <f t="shared" si="4"/>
        <v>octubre</v>
      </c>
      <c r="E105" s="10">
        <f>YEAR(Tabla1[[#This Row],[Hire Date]])</f>
        <v>2001</v>
      </c>
      <c r="F105" s="9" t="s">
        <v>153</v>
      </c>
      <c r="G105" s="9"/>
      <c r="H105" s="9" t="s">
        <v>115</v>
      </c>
      <c r="I105" s="10">
        <v>2004</v>
      </c>
      <c r="J105" s="11">
        <v>75000</v>
      </c>
      <c r="K105" s="11" t="s">
        <v>146</v>
      </c>
      <c r="L105" s="11">
        <v>4500</v>
      </c>
      <c r="M105" s="11">
        <v>3750</v>
      </c>
      <c r="N105" s="11"/>
      <c r="O105" s="11">
        <f t="shared" si="5"/>
        <v>83250</v>
      </c>
      <c r="P105" s="8" t="s">
        <v>5</v>
      </c>
      <c r="Q105" s="10">
        <v>11</v>
      </c>
      <c r="R105" s="8">
        <v>11</v>
      </c>
      <c r="S105" s="8">
        <v>4</v>
      </c>
      <c r="U105" s="8" t="str">
        <f>A105&amp;I105</f>
        <v>Bryan Anderson2004</v>
      </c>
    </row>
    <row r="106" spans="1:21" s="8" customFormat="1" x14ac:dyDescent="0.2">
      <c r="A106" s="8" t="s">
        <v>23</v>
      </c>
      <c r="B106" s="9">
        <v>37185</v>
      </c>
      <c r="C106" s="9" t="str">
        <f t="shared" si="3"/>
        <v>octubre / 2001</v>
      </c>
      <c r="D106" s="9" t="str">
        <f t="shared" si="4"/>
        <v>octubre</v>
      </c>
      <c r="E106" s="10">
        <f>YEAR(Tabla1[[#This Row],[Hire Date]])</f>
        <v>2001</v>
      </c>
      <c r="F106" s="9" t="s">
        <v>152</v>
      </c>
      <c r="G106" s="9"/>
      <c r="H106" s="9" t="s">
        <v>115</v>
      </c>
      <c r="I106" s="10">
        <v>2004</v>
      </c>
      <c r="J106" s="11">
        <v>39000</v>
      </c>
      <c r="K106" s="11" t="s">
        <v>151</v>
      </c>
      <c r="L106" s="11">
        <v>4680</v>
      </c>
      <c r="M106" s="11">
        <v>390</v>
      </c>
      <c r="N106" s="11"/>
      <c r="O106" s="11">
        <f t="shared" si="5"/>
        <v>44070</v>
      </c>
      <c r="P106" s="8" t="s">
        <v>9</v>
      </c>
      <c r="Q106" s="10">
        <v>12</v>
      </c>
      <c r="R106" s="8">
        <v>10</v>
      </c>
      <c r="S106" s="8">
        <v>2</v>
      </c>
      <c r="U106" s="8" t="str">
        <f>A106&amp;I106</f>
        <v>Janalee Eggleston2004</v>
      </c>
    </row>
    <row r="107" spans="1:21" s="8" customFormat="1" x14ac:dyDescent="0.2">
      <c r="A107" s="8" t="s">
        <v>69</v>
      </c>
      <c r="B107" s="9">
        <v>37186</v>
      </c>
      <c r="C107" s="9" t="str">
        <f t="shared" si="3"/>
        <v>octubre / 2001</v>
      </c>
      <c r="D107" s="9" t="str">
        <f t="shared" si="4"/>
        <v>octubre</v>
      </c>
      <c r="E107" s="10">
        <f>YEAR(Tabla1[[#This Row],[Hire Date]])</f>
        <v>2001</v>
      </c>
      <c r="F107" s="9" t="s">
        <v>152</v>
      </c>
      <c r="G107" s="9"/>
      <c r="H107" s="9" t="s">
        <v>115</v>
      </c>
      <c r="I107" s="10">
        <v>2004</v>
      </c>
      <c r="J107" s="11">
        <v>68000</v>
      </c>
      <c r="K107" s="11" t="s">
        <v>149</v>
      </c>
      <c r="L107" s="11">
        <v>7480</v>
      </c>
      <c r="M107" s="11">
        <v>2040</v>
      </c>
      <c r="N107" s="11"/>
      <c r="O107" s="11">
        <f t="shared" si="5"/>
        <v>77520</v>
      </c>
      <c r="P107" s="8" t="s">
        <v>10</v>
      </c>
      <c r="Q107" s="10">
        <v>12</v>
      </c>
      <c r="R107" s="8">
        <v>2</v>
      </c>
      <c r="S107" s="8">
        <v>4</v>
      </c>
      <c r="U107" s="8" t="str">
        <f>A107&amp;I107</f>
        <v>Elena Miriam Hillen 2004</v>
      </c>
    </row>
    <row r="108" spans="1:21" s="8" customFormat="1" x14ac:dyDescent="0.2">
      <c r="A108" s="8" t="s">
        <v>70</v>
      </c>
      <c r="B108" s="9">
        <v>37188</v>
      </c>
      <c r="C108" s="9" t="str">
        <f t="shared" si="3"/>
        <v>octubre / 2001</v>
      </c>
      <c r="D108" s="9" t="str">
        <f t="shared" si="4"/>
        <v>octubre</v>
      </c>
      <c r="E108" s="10">
        <f>YEAR(Tabla1[[#This Row],[Hire Date]])</f>
        <v>2001</v>
      </c>
      <c r="F108" s="9" t="s">
        <v>152</v>
      </c>
      <c r="G108" s="9">
        <v>38179</v>
      </c>
      <c r="H108" s="9" t="s">
        <v>115</v>
      </c>
      <c r="I108" s="10">
        <v>2004</v>
      </c>
      <c r="J108" s="11">
        <v>70000</v>
      </c>
      <c r="K108" s="11" t="s">
        <v>149</v>
      </c>
      <c r="L108" s="11">
        <v>7000</v>
      </c>
      <c r="M108" s="11">
        <v>700</v>
      </c>
      <c r="N108" s="11"/>
      <c r="O108" s="11">
        <f t="shared" si="5"/>
        <v>77700</v>
      </c>
      <c r="P108" s="8" t="s">
        <v>10</v>
      </c>
      <c r="Q108" s="10">
        <v>10</v>
      </c>
      <c r="R108" s="8">
        <v>11</v>
      </c>
      <c r="S108" s="8">
        <v>5</v>
      </c>
      <c r="U108" s="8" t="str">
        <f>A108&amp;I108</f>
        <v>Natalie H. Zeidell2004</v>
      </c>
    </row>
    <row r="109" spans="1:21" s="8" customFormat="1" x14ac:dyDescent="0.2">
      <c r="A109" s="8" t="s">
        <v>68</v>
      </c>
      <c r="B109" s="9">
        <v>37218</v>
      </c>
      <c r="C109" s="9" t="str">
        <f t="shared" si="3"/>
        <v>noviembre / 2001</v>
      </c>
      <c r="D109" s="9" t="str">
        <f t="shared" si="4"/>
        <v>noviembre</v>
      </c>
      <c r="E109" s="10">
        <f>YEAR(Tabla1[[#This Row],[Hire Date]])</f>
        <v>2001</v>
      </c>
      <c r="F109" s="9" t="s">
        <v>152</v>
      </c>
      <c r="G109" s="9"/>
      <c r="H109" s="9" t="s">
        <v>115</v>
      </c>
      <c r="I109" s="10">
        <v>2004</v>
      </c>
      <c r="J109" s="11">
        <v>70000</v>
      </c>
      <c r="K109" s="11" t="s">
        <v>149</v>
      </c>
      <c r="L109" s="11">
        <v>4200</v>
      </c>
      <c r="M109" s="11">
        <v>700</v>
      </c>
      <c r="N109" s="11"/>
      <c r="O109" s="11">
        <f t="shared" si="5"/>
        <v>74900</v>
      </c>
      <c r="P109" s="8" t="s">
        <v>7</v>
      </c>
      <c r="Q109" s="10">
        <v>12</v>
      </c>
      <c r="R109" s="8">
        <v>6</v>
      </c>
      <c r="S109" s="8">
        <v>4</v>
      </c>
      <c r="U109" s="8" t="str">
        <f>A109&amp;I109</f>
        <v>Stacy L Chen2004</v>
      </c>
    </row>
    <row r="110" spans="1:21" s="8" customFormat="1" x14ac:dyDescent="0.2">
      <c r="A110" s="8" t="s">
        <v>78</v>
      </c>
      <c r="B110" s="9">
        <v>37228</v>
      </c>
      <c r="C110" s="9" t="str">
        <f t="shared" si="3"/>
        <v>diciembre / 2001</v>
      </c>
      <c r="D110" s="9" t="str">
        <f t="shared" si="4"/>
        <v>diciembre</v>
      </c>
      <c r="E110" s="10">
        <f>YEAR(Tabla1[[#This Row],[Hire Date]])</f>
        <v>2001</v>
      </c>
      <c r="F110" s="9" t="s">
        <v>152</v>
      </c>
      <c r="G110" s="9"/>
      <c r="H110" s="9" t="s">
        <v>115</v>
      </c>
      <c r="I110" s="10">
        <v>2004</v>
      </c>
      <c r="J110" s="11">
        <v>75000</v>
      </c>
      <c r="K110" s="11" t="s">
        <v>146</v>
      </c>
      <c r="L110" s="11">
        <v>6750</v>
      </c>
      <c r="M110" s="11">
        <v>2250</v>
      </c>
      <c r="N110" s="11"/>
      <c r="O110" s="11">
        <f t="shared" si="5"/>
        <v>84000</v>
      </c>
      <c r="P110" s="8" t="s">
        <v>2</v>
      </c>
      <c r="Q110" s="10">
        <v>10</v>
      </c>
      <c r="R110" s="8">
        <v>2</v>
      </c>
      <c r="S110" s="8">
        <v>5</v>
      </c>
      <c r="U110" s="8" t="str">
        <f>A110&amp;I110</f>
        <v>Alexis Ripley2004</v>
      </c>
    </row>
    <row r="111" spans="1:21" s="8" customFormat="1" x14ac:dyDescent="0.2">
      <c r="A111" s="8" t="s">
        <v>64</v>
      </c>
      <c r="B111" s="9">
        <v>37246</v>
      </c>
      <c r="C111" s="9" t="str">
        <f t="shared" si="3"/>
        <v>diciembre / 2001</v>
      </c>
      <c r="D111" s="9" t="str">
        <f t="shared" si="4"/>
        <v>diciembre</v>
      </c>
      <c r="E111" s="10">
        <f>YEAR(Tabla1[[#This Row],[Hire Date]])</f>
        <v>2001</v>
      </c>
      <c r="F111" s="9" t="s">
        <v>152</v>
      </c>
      <c r="G111" s="9"/>
      <c r="H111" s="9" t="s">
        <v>115</v>
      </c>
      <c r="I111" s="10">
        <v>2004</v>
      </c>
      <c r="J111" s="11">
        <v>65000</v>
      </c>
      <c r="K111" s="11" t="s">
        <v>149</v>
      </c>
      <c r="L111" s="11">
        <v>5200</v>
      </c>
      <c r="M111" s="11">
        <v>650</v>
      </c>
      <c r="N111" s="11"/>
      <c r="O111" s="11">
        <f t="shared" si="5"/>
        <v>70850</v>
      </c>
      <c r="P111" s="8" t="s">
        <v>10</v>
      </c>
      <c r="Q111" s="10">
        <v>15</v>
      </c>
      <c r="R111" s="8">
        <v>0</v>
      </c>
      <c r="S111" s="8">
        <v>2</v>
      </c>
      <c r="U111" s="8" t="str">
        <f>A111&amp;I111</f>
        <v>Micah Chokeir2004</v>
      </c>
    </row>
    <row r="112" spans="1:21" s="8" customFormat="1" x14ac:dyDescent="0.2">
      <c r="A112" s="8" t="s">
        <v>92</v>
      </c>
      <c r="B112" s="9">
        <v>37246</v>
      </c>
      <c r="C112" s="9" t="str">
        <f t="shared" si="3"/>
        <v>diciembre / 2001</v>
      </c>
      <c r="D112" s="9" t="str">
        <f t="shared" si="4"/>
        <v>diciembre</v>
      </c>
      <c r="E112" s="10">
        <f>YEAR(Tabla1[[#This Row],[Hire Date]])</f>
        <v>2001</v>
      </c>
      <c r="F112" s="9" t="s">
        <v>152</v>
      </c>
      <c r="G112" s="9"/>
      <c r="H112" s="9" t="s">
        <v>115</v>
      </c>
      <c r="I112" s="10">
        <v>2004</v>
      </c>
      <c r="J112" s="11">
        <v>82000</v>
      </c>
      <c r="K112" s="11" t="s">
        <v>146</v>
      </c>
      <c r="L112" s="11">
        <v>4920</v>
      </c>
      <c r="M112" s="11">
        <v>2460</v>
      </c>
      <c r="N112" s="11"/>
      <c r="O112" s="11">
        <f t="shared" si="5"/>
        <v>89380</v>
      </c>
      <c r="P112" s="8" t="s">
        <v>2</v>
      </c>
      <c r="Q112" s="10">
        <v>12</v>
      </c>
      <c r="R112" s="8">
        <v>11</v>
      </c>
      <c r="S112" s="8">
        <v>2</v>
      </c>
      <c r="U112" s="8" t="str">
        <f>A112&amp;I112</f>
        <v>Jesse Wooten2004</v>
      </c>
    </row>
    <row r="113" spans="1:21" s="8" customFormat="1" x14ac:dyDescent="0.2">
      <c r="A113" s="8" t="s">
        <v>98</v>
      </c>
      <c r="B113" s="9">
        <v>37249</v>
      </c>
      <c r="C113" s="9" t="str">
        <f t="shared" si="3"/>
        <v>diciembre / 2001</v>
      </c>
      <c r="D113" s="9" t="str">
        <f t="shared" si="4"/>
        <v>diciembre</v>
      </c>
      <c r="E113" s="10">
        <f>YEAR(Tabla1[[#This Row],[Hire Date]])</f>
        <v>2001</v>
      </c>
      <c r="F113" s="9" t="s">
        <v>152</v>
      </c>
      <c r="G113" s="9"/>
      <c r="H113" s="9" t="s">
        <v>115</v>
      </c>
      <c r="I113" s="10">
        <v>2004</v>
      </c>
      <c r="J113" s="11">
        <v>93000</v>
      </c>
      <c r="K113" s="11" t="s">
        <v>146</v>
      </c>
      <c r="L113" s="11">
        <v>10230</v>
      </c>
      <c r="M113" s="11">
        <v>1860</v>
      </c>
      <c r="N113" s="11"/>
      <c r="O113" s="11">
        <f t="shared" si="5"/>
        <v>105090</v>
      </c>
      <c r="P113" s="8" t="s">
        <v>6</v>
      </c>
      <c r="Q113" s="10">
        <v>15</v>
      </c>
      <c r="R113" s="8">
        <v>6</v>
      </c>
      <c r="S113" s="8">
        <v>2</v>
      </c>
      <c r="U113" s="8" t="str">
        <f>A113&amp;I113</f>
        <v>Ryan Kennedy 2004</v>
      </c>
    </row>
    <row r="114" spans="1:21" s="8" customFormat="1" x14ac:dyDescent="0.2">
      <c r="A114" s="8" t="s">
        <v>51</v>
      </c>
      <c r="B114" s="9">
        <v>37259</v>
      </c>
      <c r="C114" s="9" t="str">
        <f t="shared" si="3"/>
        <v>enero / 2002</v>
      </c>
      <c r="D114" s="9" t="str">
        <f t="shared" si="4"/>
        <v>enero</v>
      </c>
      <c r="E114" s="10">
        <f>YEAR(Tabla1[[#This Row],[Hire Date]])</f>
        <v>2002</v>
      </c>
      <c r="F114" s="9" t="s">
        <v>152</v>
      </c>
      <c r="G114" s="9"/>
      <c r="H114" s="9" t="s">
        <v>115</v>
      </c>
      <c r="I114" s="10">
        <v>2004</v>
      </c>
      <c r="J114" s="11">
        <v>55000</v>
      </c>
      <c r="K114" s="11" t="s">
        <v>149</v>
      </c>
      <c r="L114" s="11">
        <v>3300</v>
      </c>
      <c r="M114" s="11">
        <v>1650</v>
      </c>
      <c r="N114" s="11"/>
      <c r="O114" s="11">
        <f t="shared" si="5"/>
        <v>59950</v>
      </c>
      <c r="P114" s="8" t="s">
        <v>5</v>
      </c>
      <c r="Q114" s="10">
        <v>15</v>
      </c>
      <c r="R114" s="8">
        <v>1</v>
      </c>
      <c r="S114" s="8">
        <v>2</v>
      </c>
      <c r="U114" s="8" t="str">
        <f>A114&amp;I114</f>
        <v>James Wilson2004</v>
      </c>
    </row>
    <row r="115" spans="1:21" s="8" customFormat="1" x14ac:dyDescent="0.2">
      <c r="A115" s="8" t="s">
        <v>42</v>
      </c>
      <c r="B115" s="9">
        <v>37289</v>
      </c>
      <c r="C115" s="9" t="str">
        <f t="shared" si="3"/>
        <v>febrero / 2002</v>
      </c>
      <c r="D115" s="9" t="str">
        <f t="shared" si="4"/>
        <v>febrero</v>
      </c>
      <c r="E115" s="10">
        <f>YEAR(Tabla1[[#This Row],[Hire Date]])</f>
        <v>2002</v>
      </c>
      <c r="F115" s="9" t="s">
        <v>152</v>
      </c>
      <c r="G115" s="9"/>
      <c r="H115" s="9" t="s">
        <v>115</v>
      </c>
      <c r="I115" s="10">
        <v>2004</v>
      </c>
      <c r="J115" s="11">
        <v>50000</v>
      </c>
      <c r="K115" s="11" t="s">
        <v>149</v>
      </c>
      <c r="L115" s="11">
        <v>5000</v>
      </c>
      <c r="M115" s="11">
        <v>2500</v>
      </c>
      <c r="N115" s="11"/>
      <c r="O115" s="11">
        <f t="shared" si="5"/>
        <v>57500</v>
      </c>
      <c r="P115" s="8" t="s">
        <v>5</v>
      </c>
      <c r="Q115" s="10">
        <v>12</v>
      </c>
      <c r="R115" s="8">
        <v>1</v>
      </c>
      <c r="S115" s="8">
        <v>3</v>
      </c>
      <c r="U115" s="8" t="str">
        <f>A115&amp;I115</f>
        <v>Steven  Bolin2004</v>
      </c>
    </row>
    <row r="116" spans="1:21" s="8" customFormat="1" x14ac:dyDescent="0.2">
      <c r="A116" s="8" t="s">
        <v>94</v>
      </c>
      <c r="B116" s="9">
        <v>37295</v>
      </c>
      <c r="C116" s="9" t="str">
        <f t="shared" si="3"/>
        <v>febrero / 2002</v>
      </c>
      <c r="D116" s="9" t="str">
        <f t="shared" si="4"/>
        <v>febrero</v>
      </c>
      <c r="E116" s="10">
        <f>YEAR(Tabla1[[#This Row],[Hire Date]])</f>
        <v>2002</v>
      </c>
      <c r="F116" s="9" t="s">
        <v>152</v>
      </c>
      <c r="G116" s="9"/>
      <c r="H116" s="9" t="s">
        <v>115</v>
      </c>
      <c r="I116" s="10">
        <v>2004</v>
      </c>
      <c r="J116" s="11">
        <v>85000</v>
      </c>
      <c r="K116" s="11" t="s">
        <v>146</v>
      </c>
      <c r="L116" s="11">
        <v>4250</v>
      </c>
      <c r="M116" s="11">
        <v>4250</v>
      </c>
      <c r="N116" s="11"/>
      <c r="O116" s="11">
        <f t="shared" si="5"/>
        <v>93500</v>
      </c>
      <c r="P116" s="8" t="s">
        <v>10</v>
      </c>
      <c r="Q116" s="10">
        <v>12</v>
      </c>
      <c r="R116" s="8">
        <v>5</v>
      </c>
      <c r="S116" s="8">
        <v>3</v>
      </c>
      <c r="U116" s="8" t="str">
        <f>A116&amp;I116</f>
        <v>Gabriel R. Self2004</v>
      </c>
    </row>
    <row r="117" spans="1:21" s="8" customFormat="1" x14ac:dyDescent="0.2">
      <c r="A117" s="8" t="s">
        <v>25</v>
      </c>
      <c r="B117" s="9">
        <v>37303</v>
      </c>
      <c r="C117" s="9" t="str">
        <f t="shared" si="3"/>
        <v>febrero / 2002</v>
      </c>
      <c r="D117" s="9" t="str">
        <f t="shared" si="4"/>
        <v>febrero</v>
      </c>
      <c r="E117" s="10">
        <f>YEAR(Tabla1[[#This Row],[Hire Date]])</f>
        <v>2002</v>
      </c>
      <c r="F117" s="9" t="s">
        <v>156</v>
      </c>
      <c r="G117" s="9">
        <v>38296</v>
      </c>
      <c r="H117" s="9" t="s">
        <v>115</v>
      </c>
      <c r="I117" s="10">
        <v>2004</v>
      </c>
      <c r="J117" s="11">
        <v>39000</v>
      </c>
      <c r="K117" s="11" t="s">
        <v>151</v>
      </c>
      <c r="L117" s="11">
        <v>4680</v>
      </c>
      <c r="M117" s="11">
        <v>1950</v>
      </c>
      <c r="N117" s="11"/>
      <c r="O117" s="11">
        <f t="shared" si="5"/>
        <v>45630</v>
      </c>
      <c r="P117" s="8" t="s">
        <v>6</v>
      </c>
      <c r="Q117" s="10">
        <v>14</v>
      </c>
      <c r="R117" s="8">
        <v>5</v>
      </c>
      <c r="S117" s="8">
        <v>3</v>
      </c>
      <c r="U117" s="8" t="str">
        <f>A117&amp;I117</f>
        <v>Matthew Tait2004</v>
      </c>
    </row>
    <row r="118" spans="1:21" s="8" customFormat="1" x14ac:dyDescent="0.2">
      <c r="A118" s="8" t="s">
        <v>50</v>
      </c>
      <c r="B118" s="9">
        <v>37442</v>
      </c>
      <c r="C118" s="9" t="str">
        <f t="shared" si="3"/>
        <v>julio / 2002</v>
      </c>
      <c r="D118" s="9" t="str">
        <f t="shared" si="4"/>
        <v>julio</v>
      </c>
      <c r="E118" s="10">
        <f>YEAR(Tabla1[[#This Row],[Hire Date]])</f>
        <v>2002</v>
      </c>
      <c r="F118" s="9" t="s">
        <v>156</v>
      </c>
      <c r="G118" s="9"/>
      <c r="H118" s="9" t="s">
        <v>115</v>
      </c>
      <c r="I118" s="10">
        <v>2004</v>
      </c>
      <c r="J118" s="11">
        <v>54000</v>
      </c>
      <c r="K118" s="11" t="s">
        <v>149</v>
      </c>
      <c r="L118" s="11">
        <v>4320</v>
      </c>
      <c r="M118" s="11">
        <v>2700</v>
      </c>
      <c r="N118" s="11"/>
      <c r="O118" s="11">
        <f t="shared" si="5"/>
        <v>61020</v>
      </c>
      <c r="P118" s="8" t="s">
        <v>7</v>
      </c>
      <c r="Q118" s="10">
        <v>14</v>
      </c>
      <c r="R118" s="8">
        <v>2</v>
      </c>
      <c r="S118" s="8">
        <v>4</v>
      </c>
      <c r="U118" s="8" t="str">
        <f>A118&amp;I118</f>
        <v>Manuel Steele2004</v>
      </c>
    </row>
    <row r="119" spans="1:21" s="8" customFormat="1" x14ac:dyDescent="0.2">
      <c r="A119" s="8" t="s">
        <v>18</v>
      </c>
      <c r="B119" s="9">
        <v>37637</v>
      </c>
      <c r="C119" s="9" t="str">
        <f t="shared" si="3"/>
        <v>enero / 2003</v>
      </c>
      <c r="D119" s="9" t="str">
        <f t="shared" si="4"/>
        <v>enero</v>
      </c>
      <c r="E119" s="10">
        <f>YEAR(Tabla1[[#This Row],[Hire Date]])</f>
        <v>2003</v>
      </c>
      <c r="F119" s="9" t="s">
        <v>155</v>
      </c>
      <c r="G119" s="9"/>
      <c r="H119" s="9" t="s">
        <v>116</v>
      </c>
      <c r="I119" s="10">
        <v>2004</v>
      </c>
      <c r="J119" s="11">
        <v>27500</v>
      </c>
      <c r="K119" s="11" t="s">
        <v>148</v>
      </c>
      <c r="L119" s="11">
        <v>1375</v>
      </c>
      <c r="M119" s="11">
        <v>275</v>
      </c>
      <c r="N119" s="11"/>
      <c r="O119" s="11">
        <f t="shared" si="5"/>
        <v>29150</v>
      </c>
      <c r="P119" s="8" t="s">
        <v>2</v>
      </c>
      <c r="Q119" s="10">
        <v>11</v>
      </c>
      <c r="R119" s="8">
        <v>1</v>
      </c>
      <c r="S119" s="8">
        <v>3</v>
      </c>
      <c r="U119" s="8" t="str">
        <f>A119&amp;I119</f>
        <v>Richard  Garza2004</v>
      </c>
    </row>
    <row r="120" spans="1:21" s="8" customFormat="1" x14ac:dyDescent="0.2">
      <c r="A120" s="8" t="s">
        <v>27</v>
      </c>
      <c r="B120" s="9">
        <v>37702</v>
      </c>
      <c r="C120" s="9" t="str">
        <f t="shared" si="3"/>
        <v>marzo / 2003</v>
      </c>
      <c r="D120" s="9" t="str">
        <f t="shared" si="4"/>
        <v>marzo</v>
      </c>
      <c r="E120" s="10">
        <f>YEAR(Tabla1[[#This Row],[Hire Date]])</f>
        <v>2003</v>
      </c>
      <c r="F120" s="9" t="s">
        <v>155</v>
      </c>
      <c r="G120" s="9"/>
      <c r="H120" s="9" t="s">
        <v>115</v>
      </c>
      <c r="I120" s="10">
        <v>2004</v>
      </c>
      <c r="J120" s="11">
        <v>33000</v>
      </c>
      <c r="K120" s="11" t="s">
        <v>151</v>
      </c>
      <c r="L120" s="11">
        <v>2640</v>
      </c>
      <c r="M120" s="11">
        <v>1320</v>
      </c>
      <c r="N120" s="11"/>
      <c r="O120" s="11">
        <f t="shared" si="5"/>
        <v>36960</v>
      </c>
      <c r="P120" s="8" t="s">
        <v>2</v>
      </c>
      <c r="Q120" s="10">
        <v>12</v>
      </c>
      <c r="R120" s="8">
        <v>11</v>
      </c>
      <c r="S120" s="8">
        <v>4</v>
      </c>
      <c r="U120" s="8" t="str">
        <f>A120&amp;I120</f>
        <v>Joshua Daniel2004</v>
      </c>
    </row>
    <row r="121" spans="1:21" s="8" customFormat="1" x14ac:dyDescent="0.2">
      <c r="A121" s="8" t="s">
        <v>26</v>
      </c>
      <c r="B121" s="9">
        <v>37741</v>
      </c>
      <c r="C121" s="9" t="str">
        <f t="shared" si="3"/>
        <v>abril / 2003</v>
      </c>
      <c r="D121" s="9" t="str">
        <f t="shared" si="4"/>
        <v>abril</v>
      </c>
      <c r="E121" s="10">
        <f>YEAR(Tabla1[[#This Row],[Hire Date]])</f>
        <v>2003</v>
      </c>
      <c r="F121" s="9" t="s">
        <v>155</v>
      </c>
      <c r="G121" s="9"/>
      <c r="H121" s="9" t="s">
        <v>115</v>
      </c>
      <c r="I121" s="10">
        <v>2004</v>
      </c>
      <c r="J121" s="11">
        <v>35000</v>
      </c>
      <c r="K121" s="11" t="s">
        <v>151</v>
      </c>
      <c r="L121" s="11">
        <v>2800</v>
      </c>
      <c r="M121" s="11">
        <v>350</v>
      </c>
      <c r="N121" s="11"/>
      <c r="O121" s="11">
        <f t="shared" si="5"/>
        <v>38150</v>
      </c>
      <c r="P121" s="8" t="s">
        <v>5</v>
      </c>
      <c r="Q121" s="10">
        <v>10</v>
      </c>
      <c r="R121" s="8">
        <v>9</v>
      </c>
      <c r="S121" s="8">
        <v>5</v>
      </c>
      <c r="U121" s="8" t="str">
        <f>A121&amp;I121</f>
        <v>Shireen Battah2004</v>
      </c>
    </row>
    <row r="122" spans="1:21" s="8" customFormat="1" x14ac:dyDescent="0.2">
      <c r="A122" s="8" t="s">
        <v>87</v>
      </c>
      <c r="B122" s="9">
        <v>37770</v>
      </c>
      <c r="C122" s="9" t="str">
        <f t="shared" si="3"/>
        <v>mayo / 2003</v>
      </c>
      <c r="D122" s="9" t="str">
        <f t="shared" si="4"/>
        <v>mayo</v>
      </c>
      <c r="E122" s="10">
        <f>YEAR(Tabla1[[#This Row],[Hire Date]])</f>
        <v>2003</v>
      </c>
      <c r="F122" s="9" t="s">
        <v>155</v>
      </c>
      <c r="G122" s="9"/>
      <c r="H122" s="9" t="s">
        <v>115</v>
      </c>
      <c r="I122" s="10">
        <v>2004</v>
      </c>
      <c r="J122" s="11">
        <v>72000</v>
      </c>
      <c r="K122" s="11" t="s">
        <v>149</v>
      </c>
      <c r="L122" s="11">
        <v>3600</v>
      </c>
      <c r="M122" s="11">
        <v>2880</v>
      </c>
      <c r="N122" s="11"/>
      <c r="O122" s="11">
        <f t="shared" si="5"/>
        <v>78480</v>
      </c>
      <c r="P122" s="8" t="s">
        <v>7</v>
      </c>
      <c r="Q122" s="10">
        <v>14</v>
      </c>
      <c r="R122" s="8">
        <v>0</v>
      </c>
      <c r="S122" s="8">
        <v>5</v>
      </c>
      <c r="U122" s="8" t="str">
        <f>A122&amp;I122</f>
        <v>Jacqueline N. Gappy2004</v>
      </c>
    </row>
    <row r="123" spans="1:21" s="8" customFormat="1" x14ac:dyDescent="0.2">
      <c r="A123" s="8" t="s">
        <v>91</v>
      </c>
      <c r="B123" s="9">
        <v>37823</v>
      </c>
      <c r="C123" s="9" t="str">
        <f t="shared" si="3"/>
        <v>julio / 2003</v>
      </c>
      <c r="D123" s="9" t="str">
        <f t="shared" si="4"/>
        <v>julio</v>
      </c>
      <c r="E123" s="10">
        <f>YEAR(Tabla1[[#This Row],[Hire Date]])</f>
        <v>2003</v>
      </c>
      <c r="F123" s="9" t="s">
        <v>154</v>
      </c>
      <c r="G123" s="9"/>
      <c r="H123" s="9" t="s">
        <v>115</v>
      </c>
      <c r="I123" s="10">
        <v>2004</v>
      </c>
      <c r="J123" s="11">
        <v>78000</v>
      </c>
      <c r="K123" s="11" t="s">
        <v>146</v>
      </c>
      <c r="L123" s="11">
        <v>7800</v>
      </c>
      <c r="M123" s="11">
        <v>780</v>
      </c>
      <c r="N123" s="11"/>
      <c r="O123" s="11">
        <f t="shared" si="5"/>
        <v>86580</v>
      </c>
      <c r="P123" s="8" t="s">
        <v>5</v>
      </c>
      <c r="Q123" s="10">
        <v>15</v>
      </c>
      <c r="R123" s="8">
        <v>4</v>
      </c>
      <c r="S123" s="8">
        <v>4</v>
      </c>
      <c r="U123" s="8" t="str">
        <f>A123&amp;I123</f>
        <v>Harman Abraha2004</v>
      </c>
    </row>
    <row r="124" spans="1:21" s="8" customFormat="1" x14ac:dyDescent="0.2">
      <c r="A124" s="8" t="s">
        <v>110</v>
      </c>
      <c r="B124" s="9">
        <v>37912</v>
      </c>
      <c r="C124" s="9" t="str">
        <f t="shared" si="3"/>
        <v>octubre / 2003</v>
      </c>
      <c r="D124" s="9" t="str">
        <f t="shared" si="4"/>
        <v>octubre</v>
      </c>
      <c r="E124" s="10">
        <f>YEAR(Tabla1[[#This Row],[Hire Date]])</f>
        <v>2003</v>
      </c>
      <c r="F124" s="9" t="s">
        <v>154</v>
      </c>
      <c r="G124" s="9"/>
      <c r="H124" s="9" t="s">
        <v>115</v>
      </c>
      <c r="I124" s="10">
        <v>2004</v>
      </c>
      <c r="J124" s="11">
        <v>130000</v>
      </c>
      <c r="K124" s="11" t="s">
        <v>147</v>
      </c>
      <c r="L124" s="11">
        <v>14300</v>
      </c>
      <c r="M124" s="11">
        <v>1300</v>
      </c>
      <c r="N124" s="11"/>
      <c r="O124" s="11">
        <f t="shared" si="5"/>
        <v>145600</v>
      </c>
      <c r="P124" s="8" t="s">
        <v>2</v>
      </c>
      <c r="Q124" s="10">
        <v>14</v>
      </c>
      <c r="R124" s="8">
        <v>6</v>
      </c>
      <c r="S124" s="8">
        <v>3</v>
      </c>
      <c r="U124" s="8" t="str">
        <f>A124&amp;I124</f>
        <v>Ryan  Mesko2004</v>
      </c>
    </row>
    <row r="125" spans="1:21" s="8" customFormat="1" x14ac:dyDescent="0.2">
      <c r="A125" s="8" t="s">
        <v>79</v>
      </c>
      <c r="B125" s="9">
        <v>37921</v>
      </c>
      <c r="C125" s="9" t="str">
        <f t="shared" si="3"/>
        <v>octubre / 2003</v>
      </c>
      <c r="D125" s="9" t="str">
        <f t="shared" si="4"/>
        <v>octubre</v>
      </c>
      <c r="E125" s="10">
        <f>YEAR(Tabla1[[#This Row],[Hire Date]])</f>
        <v>2003</v>
      </c>
      <c r="F125" s="9" t="s">
        <v>153</v>
      </c>
      <c r="G125" s="9"/>
      <c r="H125" s="9" t="s">
        <v>115</v>
      </c>
      <c r="I125" s="10">
        <v>2004</v>
      </c>
      <c r="J125" s="11">
        <v>68000</v>
      </c>
      <c r="K125" s="11" t="s">
        <v>149</v>
      </c>
      <c r="L125" s="11">
        <v>8160</v>
      </c>
      <c r="M125" s="11">
        <v>0</v>
      </c>
      <c r="N125" s="11"/>
      <c r="O125" s="11">
        <f t="shared" si="5"/>
        <v>76160</v>
      </c>
      <c r="P125" s="8" t="s">
        <v>2</v>
      </c>
      <c r="Q125" s="10">
        <v>10</v>
      </c>
      <c r="R125" s="8">
        <v>5</v>
      </c>
      <c r="S125" s="8">
        <v>2</v>
      </c>
      <c r="U125" s="8" t="str">
        <f>A125&amp;I125</f>
        <v>Michelle  Greenwell2004</v>
      </c>
    </row>
    <row r="126" spans="1:21" s="8" customFormat="1" x14ac:dyDescent="0.2">
      <c r="A126" s="8" t="s">
        <v>76</v>
      </c>
      <c r="B126" s="9">
        <v>37929</v>
      </c>
      <c r="C126" s="9" t="str">
        <f t="shared" si="3"/>
        <v>noviembre / 2003</v>
      </c>
      <c r="D126" s="9" t="str">
        <f t="shared" si="4"/>
        <v>noviembre</v>
      </c>
      <c r="E126" s="10">
        <f>YEAR(Tabla1[[#This Row],[Hire Date]])</f>
        <v>2003</v>
      </c>
      <c r="F126" s="9" t="s">
        <v>153</v>
      </c>
      <c r="G126" s="9"/>
      <c r="H126" s="9" t="s">
        <v>115</v>
      </c>
      <c r="I126" s="10">
        <v>2004</v>
      </c>
      <c r="J126" s="11">
        <v>65000</v>
      </c>
      <c r="K126" s="11" t="s">
        <v>149</v>
      </c>
      <c r="L126" s="11">
        <v>3900</v>
      </c>
      <c r="M126" s="11">
        <v>0</v>
      </c>
      <c r="N126" s="11"/>
      <c r="O126" s="11">
        <f t="shared" si="5"/>
        <v>68900</v>
      </c>
      <c r="P126" s="8" t="s">
        <v>10</v>
      </c>
      <c r="Q126" s="10">
        <v>15</v>
      </c>
      <c r="R126" s="8">
        <v>7</v>
      </c>
      <c r="S126" s="8">
        <v>3</v>
      </c>
      <c r="U126" s="8" t="str">
        <f>A126&amp;I126</f>
        <v>Erik G. Rinehart2004</v>
      </c>
    </row>
    <row r="127" spans="1:21" s="8" customFormat="1" x14ac:dyDescent="0.2">
      <c r="A127" s="8" t="s">
        <v>65</v>
      </c>
      <c r="B127" s="9">
        <v>37932</v>
      </c>
      <c r="C127" s="9" t="str">
        <f t="shared" si="3"/>
        <v>noviembre / 2003</v>
      </c>
      <c r="D127" s="9" t="str">
        <f t="shared" si="4"/>
        <v>noviembre</v>
      </c>
      <c r="E127" s="10">
        <f>YEAR(Tabla1[[#This Row],[Hire Date]])</f>
        <v>2003</v>
      </c>
      <c r="F127" s="9" t="s">
        <v>156</v>
      </c>
      <c r="G127" s="9"/>
      <c r="H127" s="9" t="s">
        <v>115</v>
      </c>
      <c r="I127" s="10">
        <v>2004</v>
      </c>
      <c r="J127" s="11">
        <v>60000</v>
      </c>
      <c r="K127" s="11" t="s">
        <v>149</v>
      </c>
      <c r="L127" s="11">
        <v>7200</v>
      </c>
      <c r="M127" s="11">
        <v>2400</v>
      </c>
      <c r="N127" s="11"/>
      <c r="O127" s="11">
        <f t="shared" si="5"/>
        <v>69600</v>
      </c>
      <c r="P127" s="8" t="s">
        <v>3</v>
      </c>
      <c r="Q127" s="10">
        <v>12</v>
      </c>
      <c r="R127" s="8">
        <v>1</v>
      </c>
      <c r="S127" s="8">
        <v>4</v>
      </c>
      <c r="U127" s="8" t="str">
        <f>A127&amp;I127</f>
        <v>Julie Yost2004</v>
      </c>
    </row>
    <row r="128" spans="1:21" s="8" customFormat="1" x14ac:dyDescent="0.2">
      <c r="A128" s="8" t="s">
        <v>54</v>
      </c>
      <c r="B128" s="9">
        <v>37952</v>
      </c>
      <c r="C128" s="9" t="str">
        <f t="shared" si="3"/>
        <v>noviembre / 2003</v>
      </c>
      <c r="D128" s="9" t="str">
        <f t="shared" si="4"/>
        <v>noviembre</v>
      </c>
      <c r="E128" s="10">
        <f>YEAR(Tabla1[[#This Row],[Hire Date]])</f>
        <v>2003</v>
      </c>
      <c r="F128" s="9" t="s">
        <v>156</v>
      </c>
      <c r="G128" s="9"/>
      <c r="H128" s="9" t="s">
        <v>116</v>
      </c>
      <c r="I128" s="10">
        <v>2004</v>
      </c>
      <c r="J128" s="11">
        <v>52000</v>
      </c>
      <c r="K128" s="11" t="s">
        <v>149</v>
      </c>
      <c r="L128" s="11">
        <v>3120</v>
      </c>
      <c r="M128" s="11">
        <v>1040</v>
      </c>
      <c r="N128" s="11"/>
      <c r="O128" s="11">
        <f t="shared" si="5"/>
        <v>56160</v>
      </c>
      <c r="P128" s="8" t="s">
        <v>4</v>
      </c>
      <c r="Q128" s="10">
        <v>15</v>
      </c>
      <c r="R128" s="8">
        <v>8</v>
      </c>
      <c r="S128" s="8">
        <v>2</v>
      </c>
      <c r="U128" s="8" t="str">
        <f>A128&amp;I128</f>
        <v>Rikkie J Mahone2004</v>
      </c>
    </row>
    <row r="129" spans="1:21" s="8" customFormat="1" x14ac:dyDescent="0.2">
      <c r="A129" s="8" t="s">
        <v>96</v>
      </c>
      <c r="B129" s="9">
        <v>37958</v>
      </c>
      <c r="C129" s="9" t="str">
        <f t="shared" si="3"/>
        <v>diciembre / 2003</v>
      </c>
      <c r="D129" s="9" t="str">
        <f t="shared" si="4"/>
        <v>diciembre</v>
      </c>
      <c r="E129" s="10">
        <f>YEAR(Tabla1[[#This Row],[Hire Date]])</f>
        <v>2003</v>
      </c>
      <c r="F129" s="9" t="s">
        <v>152</v>
      </c>
      <c r="G129" s="9"/>
      <c r="H129" s="9" t="s">
        <v>115</v>
      </c>
      <c r="I129" s="10">
        <v>2004</v>
      </c>
      <c r="J129" s="11">
        <v>78000</v>
      </c>
      <c r="K129" s="11" t="s">
        <v>146</v>
      </c>
      <c r="L129" s="11">
        <v>7020</v>
      </c>
      <c r="M129" s="11">
        <v>0</v>
      </c>
      <c r="N129" s="11">
        <v>125000</v>
      </c>
      <c r="O129" s="11">
        <f t="shared" si="5"/>
        <v>210020</v>
      </c>
      <c r="P129" s="8" t="s">
        <v>1</v>
      </c>
      <c r="Q129" s="10">
        <v>15</v>
      </c>
      <c r="R129" s="8">
        <v>3</v>
      </c>
      <c r="S129" s="8">
        <v>4</v>
      </c>
      <c r="U129" s="8" t="str">
        <f>A129&amp;I129</f>
        <v>Benny Erwin2004</v>
      </c>
    </row>
    <row r="130" spans="1:21" s="8" customFormat="1" x14ac:dyDescent="0.2">
      <c r="A130" s="8" t="s">
        <v>66</v>
      </c>
      <c r="B130" s="9">
        <v>37959</v>
      </c>
      <c r="C130" s="9" t="str">
        <f t="shared" si="3"/>
        <v>diciembre / 2003</v>
      </c>
      <c r="D130" s="9" t="str">
        <f t="shared" si="4"/>
        <v>diciembre</v>
      </c>
      <c r="E130" s="10">
        <f>YEAR(Tabla1[[#This Row],[Hire Date]])</f>
        <v>2003</v>
      </c>
      <c r="F130" s="9" t="s">
        <v>152</v>
      </c>
      <c r="G130" s="9"/>
      <c r="H130" s="9" t="s">
        <v>115</v>
      </c>
      <c r="I130" s="10">
        <v>2004</v>
      </c>
      <c r="J130" s="11">
        <v>60000</v>
      </c>
      <c r="K130" s="11" t="s">
        <v>149</v>
      </c>
      <c r="L130" s="11">
        <v>6000</v>
      </c>
      <c r="M130" s="11">
        <v>1200</v>
      </c>
      <c r="N130" s="11"/>
      <c r="O130" s="11">
        <f t="shared" si="5"/>
        <v>67200</v>
      </c>
      <c r="P130" s="8" t="s">
        <v>4</v>
      </c>
      <c r="Q130" s="10">
        <v>15</v>
      </c>
      <c r="R130" s="8">
        <v>9</v>
      </c>
      <c r="S130" s="8">
        <v>4</v>
      </c>
      <c r="U130" s="8" t="str">
        <f>A130&amp;I130</f>
        <v>Jonathan C. Parnell2004</v>
      </c>
    </row>
    <row r="131" spans="1:21" s="8" customFormat="1" x14ac:dyDescent="0.2">
      <c r="A131" s="8" t="s">
        <v>99</v>
      </c>
      <c r="B131" s="9">
        <v>37959</v>
      </c>
      <c r="C131" s="9" t="str">
        <f t="shared" ref="C131:C194" si="6">TEXT(B131,"MMMM")&amp;" / "&amp;YEAR(B131)</f>
        <v>diciembre / 2003</v>
      </c>
      <c r="D131" s="9" t="str">
        <f t="shared" ref="D131:D194" si="7">TEXT(B131,"MMMM")</f>
        <v>diciembre</v>
      </c>
      <c r="E131" s="10">
        <f>YEAR(Tabla1[[#This Row],[Hire Date]])</f>
        <v>2003</v>
      </c>
      <c r="F131" s="9" t="s">
        <v>152</v>
      </c>
      <c r="G131" s="9"/>
      <c r="H131" s="9" t="s">
        <v>115</v>
      </c>
      <c r="I131" s="10">
        <v>2004</v>
      </c>
      <c r="J131" s="11">
        <v>85000</v>
      </c>
      <c r="K131" s="11" t="s">
        <v>146</v>
      </c>
      <c r="L131" s="11">
        <v>6800</v>
      </c>
      <c r="M131" s="11">
        <v>0</v>
      </c>
      <c r="N131" s="11">
        <v>84000</v>
      </c>
      <c r="O131" s="11">
        <f t="shared" ref="O131:O194" si="8">SUM(J131:N131)</f>
        <v>175800</v>
      </c>
      <c r="P131" s="8" t="s">
        <v>1</v>
      </c>
      <c r="Q131" s="10">
        <v>12</v>
      </c>
      <c r="R131" s="8">
        <v>3</v>
      </c>
      <c r="S131" s="8">
        <v>2</v>
      </c>
      <c r="U131" s="8" t="str">
        <f>A131&amp;I131</f>
        <v>Julie Harken2004</v>
      </c>
    </row>
    <row r="132" spans="1:21" s="8" customFormat="1" x14ac:dyDescent="0.2">
      <c r="A132" s="8" t="s">
        <v>40</v>
      </c>
      <c r="B132" s="9">
        <v>37969</v>
      </c>
      <c r="C132" s="9" t="str">
        <f t="shared" si="6"/>
        <v>diciembre / 2003</v>
      </c>
      <c r="D132" s="9" t="str">
        <f t="shared" si="7"/>
        <v>diciembre</v>
      </c>
      <c r="E132" s="10">
        <f>YEAR(Tabla1[[#This Row],[Hire Date]])</f>
        <v>2003</v>
      </c>
      <c r="F132" s="9" t="s">
        <v>152</v>
      </c>
      <c r="G132" s="9"/>
      <c r="H132" s="9" t="s">
        <v>115</v>
      </c>
      <c r="I132" s="10">
        <v>2004</v>
      </c>
      <c r="J132" s="11">
        <v>44000</v>
      </c>
      <c r="K132" s="11" t="s">
        <v>151</v>
      </c>
      <c r="L132" s="11">
        <v>2200</v>
      </c>
      <c r="M132" s="11">
        <v>440</v>
      </c>
      <c r="N132" s="11"/>
      <c r="O132" s="11">
        <f t="shared" si="8"/>
        <v>46640</v>
      </c>
      <c r="P132" s="8" t="s">
        <v>3</v>
      </c>
      <c r="Q132" s="10">
        <v>13</v>
      </c>
      <c r="R132" s="8">
        <v>4</v>
      </c>
      <c r="S132" s="8">
        <v>5</v>
      </c>
      <c r="U132" s="8" t="str">
        <f>A132&amp;I132</f>
        <v>Yvette Hurtado 2004</v>
      </c>
    </row>
    <row r="133" spans="1:21" s="8" customFormat="1" x14ac:dyDescent="0.2">
      <c r="A133" s="8" t="s">
        <v>62</v>
      </c>
      <c r="B133" s="9">
        <v>38104</v>
      </c>
      <c r="C133" s="9" t="str">
        <f t="shared" si="6"/>
        <v>abril / 2004</v>
      </c>
      <c r="D133" s="9" t="str">
        <f t="shared" si="7"/>
        <v>abril</v>
      </c>
      <c r="E133" s="10">
        <f>YEAR(Tabla1[[#This Row],[Hire Date]])</f>
        <v>2004</v>
      </c>
      <c r="F133" s="9" t="s">
        <v>156</v>
      </c>
      <c r="G133" s="9"/>
      <c r="H133" s="9" t="s">
        <v>116</v>
      </c>
      <c r="I133" s="10">
        <v>2004</v>
      </c>
      <c r="J133" s="11">
        <v>54000</v>
      </c>
      <c r="K133" s="11" t="s">
        <v>149</v>
      </c>
      <c r="L133" s="11">
        <v>3240</v>
      </c>
      <c r="M133" s="11">
        <v>2160</v>
      </c>
      <c r="N133" s="11"/>
      <c r="O133" s="11">
        <f t="shared" si="8"/>
        <v>59400</v>
      </c>
      <c r="P133" s="8" t="s">
        <v>5</v>
      </c>
      <c r="Q133" s="10">
        <v>13</v>
      </c>
      <c r="R133" s="8">
        <v>6</v>
      </c>
      <c r="S133" s="8">
        <v>5</v>
      </c>
      <c r="U133" s="8" t="str">
        <f>A133&amp;I133</f>
        <v>Rebecca Negrete2004</v>
      </c>
    </row>
    <row r="134" spans="1:21" s="8" customFormat="1" x14ac:dyDescent="0.2">
      <c r="A134" s="8" t="s">
        <v>47</v>
      </c>
      <c r="B134" s="9">
        <v>38131</v>
      </c>
      <c r="C134" s="9" t="str">
        <f t="shared" si="6"/>
        <v>mayo / 2004</v>
      </c>
      <c r="D134" s="9" t="str">
        <f t="shared" si="7"/>
        <v>mayo</v>
      </c>
      <c r="E134" s="10">
        <f>YEAR(Tabla1[[#This Row],[Hire Date]])</f>
        <v>2004</v>
      </c>
      <c r="F134" s="9" t="s">
        <v>155</v>
      </c>
      <c r="G134" s="9"/>
      <c r="H134" s="9" t="s">
        <v>116</v>
      </c>
      <c r="I134" s="10">
        <v>2004</v>
      </c>
      <c r="J134" s="11">
        <v>45000</v>
      </c>
      <c r="K134" s="11" t="s">
        <v>151</v>
      </c>
      <c r="L134" s="11">
        <v>2700</v>
      </c>
      <c r="M134" s="11">
        <v>900</v>
      </c>
      <c r="N134" s="11"/>
      <c r="O134" s="11">
        <f t="shared" si="8"/>
        <v>48600</v>
      </c>
      <c r="P134" s="8" t="s">
        <v>2</v>
      </c>
      <c r="Q134" s="10">
        <v>15</v>
      </c>
      <c r="R134" s="8">
        <v>5</v>
      </c>
      <c r="S134" s="8">
        <v>4</v>
      </c>
      <c r="U134" s="8" t="str">
        <f>A134&amp;I134</f>
        <v>William Melendez2004</v>
      </c>
    </row>
    <row r="135" spans="1:21" s="8" customFormat="1" x14ac:dyDescent="0.2">
      <c r="A135" s="8" t="s">
        <v>73</v>
      </c>
      <c r="B135" s="9">
        <v>38145</v>
      </c>
      <c r="C135" s="9" t="str">
        <f t="shared" si="6"/>
        <v>junio / 2004</v>
      </c>
      <c r="D135" s="9" t="str">
        <f t="shared" si="7"/>
        <v>junio</v>
      </c>
      <c r="E135" s="10">
        <f>YEAR(Tabla1[[#This Row],[Hire Date]])</f>
        <v>2004</v>
      </c>
      <c r="F135" s="9" t="s">
        <v>154</v>
      </c>
      <c r="G135" s="9"/>
      <c r="H135" s="9" t="s">
        <v>116</v>
      </c>
      <c r="I135" s="10">
        <v>2004</v>
      </c>
      <c r="J135" s="11">
        <v>62000</v>
      </c>
      <c r="K135" s="11" t="s">
        <v>149</v>
      </c>
      <c r="L135" s="11">
        <v>3100</v>
      </c>
      <c r="M135" s="11">
        <v>1240</v>
      </c>
      <c r="N135" s="11"/>
      <c r="O135" s="11">
        <f t="shared" si="8"/>
        <v>66340</v>
      </c>
      <c r="P135" s="8" t="s">
        <v>9</v>
      </c>
      <c r="Q135" s="10">
        <v>13</v>
      </c>
      <c r="R135" s="8">
        <v>0</v>
      </c>
      <c r="S135" s="8">
        <v>5</v>
      </c>
      <c r="U135" s="8" t="str">
        <f>A135&amp;I135</f>
        <v>Cassandra Perry2004</v>
      </c>
    </row>
    <row r="136" spans="1:21" s="8" customFormat="1" x14ac:dyDescent="0.2">
      <c r="A136" s="8" t="s">
        <v>21</v>
      </c>
      <c r="B136" s="9">
        <v>38146</v>
      </c>
      <c r="C136" s="9" t="str">
        <f t="shared" si="6"/>
        <v>junio / 2004</v>
      </c>
      <c r="D136" s="9" t="str">
        <f t="shared" si="7"/>
        <v>junio</v>
      </c>
      <c r="E136" s="10">
        <f>YEAR(Tabla1[[#This Row],[Hire Date]])</f>
        <v>2004</v>
      </c>
      <c r="F136" s="9" t="s">
        <v>153</v>
      </c>
      <c r="G136" s="9"/>
      <c r="H136" s="9" t="s">
        <v>115</v>
      </c>
      <c r="I136" s="10">
        <v>2004</v>
      </c>
      <c r="J136" s="11">
        <v>27000</v>
      </c>
      <c r="K136" s="11" t="s">
        <v>148</v>
      </c>
      <c r="L136" s="11">
        <v>3240</v>
      </c>
      <c r="M136" s="11">
        <v>1350</v>
      </c>
      <c r="N136" s="11"/>
      <c r="O136" s="11">
        <f t="shared" si="8"/>
        <v>31590</v>
      </c>
      <c r="P136" s="8" t="s">
        <v>4</v>
      </c>
      <c r="Q136" s="10">
        <v>12</v>
      </c>
      <c r="R136" s="8">
        <v>8</v>
      </c>
      <c r="S136" s="8">
        <v>5</v>
      </c>
      <c r="U136" s="8" t="str">
        <f>A136&amp;I136</f>
        <v>Johnathan A Wilhite2004</v>
      </c>
    </row>
    <row r="137" spans="1:21" s="8" customFormat="1" x14ac:dyDescent="0.2">
      <c r="A137" s="8" t="s">
        <v>52</v>
      </c>
      <c r="B137" s="9">
        <v>38200</v>
      </c>
      <c r="C137" s="9" t="str">
        <f t="shared" si="6"/>
        <v>agosto / 2004</v>
      </c>
      <c r="D137" s="9" t="str">
        <f t="shared" si="7"/>
        <v>agosto</v>
      </c>
      <c r="E137" s="10">
        <f>YEAR(Tabla1[[#This Row],[Hire Date]])</f>
        <v>2004</v>
      </c>
      <c r="F137" s="9" t="s">
        <v>152</v>
      </c>
      <c r="G137" s="9"/>
      <c r="H137" s="9" t="s">
        <v>115</v>
      </c>
      <c r="I137" s="10">
        <v>2004</v>
      </c>
      <c r="J137" s="11">
        <v>48000</v>
      </c>
      <c r="K137" s="11" t="s">
        <v>151</v>
      </c>
      <c r="L137" s="11">
        <v>2880</v>
      </c>
      <c r="M137" s="11">
        <v>1920</v>
      </c>
      <c r="N137" s="11"/>
      <c r="O137" s="11">
        <f t="shared" si="8"/>
        <v>52800</v>
      </c>
      <c r="P137" s="8" t="s">
        <v>3</v>
      </c>
      <c r="Q137" s="10">
        <v>14</v>
      </c>
      <c r="R137" s="8">
        <v>9</v>
      </c>
      <c r="S137" s="8">
        <v>2</v>
      </c>
      <c r="U137" s="8" t="str">
        <f>A137&amp;I137</f>
        <v>Bryan Brier2004</v>
      </c>
    </row>
    <row r="138" spans="1:21" s="8" customFormat="1" x14ac:dyDescent="0.2">
      <c r="A138" s="8" t="s">
        <v>90</v>
      </c>
      <c r="B138" s="9">
        <v>38310</v>
      </c>
      <c r="C138" s="9" t="str">
        <f t="shared" si="6"/>
        <v>noviembre / 2004</v>
      </c>
      <c r="D138" s="9" t="str">
        <f t="shared" si="7"/>
        <v>noviembre</v>
      </c>
      <c r="E138" s="10">
        <f>YEAR(Tabla1[[#This Row],[Hire Date]])</f>
        <v>2004</v>
      </c>
      <c r="F138" s="9" t="s">
        <v>152</v>
      </c>
      <c r="G138" s="9"/>
      <c r="H138" s="9" t="s">
        <v>115</v>
      </c>
      <c r="I138" s="10">
        <v>2004</v>
      </c>
      <c r="J138" s="11">
        <v>73000</v>
      </c>
      <c r="K138" s="11" t="s">
        <v>149</v>
      </c>
      <c r="L138" s="11">
        <v>8760</v>
      </c>
      <c r="M138" s="11">
        <v>3650</v>
      </c>
      <c r="N138" s="11"/>
      <c r="O138" s="11">
        <f t="shared" si="8"/>
        <v>85410</v>
      </c>
      <c r="P138" s="8" t="s">
        <v>10</v>
      </c>
      <c r="Q138" s="10">
        <v>13</v>
      </c>
      <c r="R138" s="8">
        <v>9</v>
      </c>
      <c r="S138" s="8">
        <v>4</v>
      </c>
      <c r="U138" s="8" t="str">
        <f>A138&amp;I138</f>
        <v>Rosa I. Peralta2004</v>
      </c>
    </row>
    <row r="139" spans="1:21" s="8" customFormat="1" x14ac:dyDescent="0.2">
      <c r="A139" s="8" t="s">
        <v>95</v>
      </c>
      <c r="B139" s="9">
        <v>38313</v>
      </c>
      <c r="C139" s="9" t="str">
        <f t="shared" si="6"/>
        <v>noviembre / 2004</v>
      </c>
      <c r="D139" s="9" t="str">
        <f t="shared" si="7"/>
        <v>noviembre</v>
      </c>
      <c r="E139" s="10">
        <f>YEAR(Tabla1[[#This Row],[Hire Date]])</f>
        <v>2004</v>
      </c>
      <c r="F139" s="9" t="s">
        <v>152</v>
      </c>
      <c r="G139" s="9"/>
      <c r="H139" s="9" t="s">
        <v>115</v>
      </c>
      <c r="I139" s="10">
        <v>2004</v>
      </c>
      <c r="J139" s="11">
        <v>77000</v>
      </c>
      <c r="K139" s="11" t="s">
        <v>146</v>
      </c>
      <c r="L139" s="11">
        <v>9240</v>
      </c>
      <c r="M139" s="11">
        <v>770</v>
      </c>
      <c r="N139" s="11"/>
      <c r="O139" s="11">
        <f t="shared" si="8"/>
        <v>87010</v>
      </c>
      <c r="P139" s="8" t="s">
        <v>9</v>
      </c>
      <c r="Q139" s="10">
        <v>11</v>
      </c>
      <c r="R139" s="8">
        <v>8</v>
      </c>
      <c r="S139" s="8">
        <v>5</v>
      </c>
      <c r="U139" s="8" t="str">
        <f>A139&amp;I139</f>
        <v>Micah Talia2004</v>
      </c>
    </row>
    <row r="140" spans="1:21" s="8" customFormat="1" x14ac:dyDescent="0.2">
      <c r="A140" s="8" t="s">
        <v>105</v>
      </c>
      <c r="B140" s="9">
        <v>36659</v>
      </c>
      <c r="C140" s="9" t="str">
        <f t="shared" si="6"/>
        <v>mayo / 2000</v>
      </c>
      <c r="D140" s="9" t="str">
        <f t="shared" si="7"/>
        <v>mayo</v>
      </c>
      <c r="E140" s="10">
        <f>YEAR(Tabla1[[#This Row],[Hire Date]])</f>
        <v>2000</v>
      </c>
      <c r="F140" s="9" t="s">
        <v>152</v>
      </c>
      <c r="G140" s="9"/>
      <c r="H140" s="9" t="s">
        <v>115</v>
      </c>
      <c r="I140" s="10">
        <v>2005</v>
      </c>
      <c r="J140" s="11">
        <v>100000</v>
      </c>
      <c r="K140" s="11" t="s">
        <v>147</v>
      </c>
      <c r="L140" s="11">
        <v>11000</v>
      </c>
      <c r="M140" s="11">
        <v>3000</v>
      </c>
      <c r="N140" s="11"/>
      <c r="O140" s="11">
        <f t="shared" si="8"/>
        <v>114000</v>
      </c>
      <c r="P140" s="8" t="s">
        <v>4</v>
      </c>
      <c r="Q140" s="10">
        <v>14</v>
      </c>
      <c r="R140" s="8">
        <v>1</v>
      </c>
      <c r="S140" s="8">
        <v>5</v>
      </c>
      <c r="T140" s="11"/>
      <c r="U140" s="8" t="str">
        <f>A140&amp;I140</f>
        <v>Alison Johnson2005</v>
      </c>
    </row>
    <row r="141" spans="1:21" s="8" customFormat="1" x14ac:dyDescent="0.2">
      <c r="A141" s="8" t="s">
        <v>46</v>
      </c>
      <c r="B141" s="9">
        <v>36762</v>
      </c>
      <c r="C141" s="9" t="str">
        <f t="shared" si="6"/>
        <v>agosto / 2000</v>
      </c>
      <c r="D141" s="9" t="str">
        <f t="shared" si="7"/>
        <v>agosto</v>
      </c>
      <c r="E141" s="10">
        <f>YEAR(Tabla1[[#This Row],[Hire Date]])</f>
        <v>2000</v>
      </c>
      <c r="F141" s="9" t="s">
        <v>152</v>
      </c>
      <c r="G141" s="9"/>
      <c r="H141" s="9" t="s">
        <v>115</v>
      </c>
      <c r="I141" s="10">
        <v>2005</v>
      </c>
      <c r="J141" s="11">
        <v>58000</v>
      </c>
      <c r="K141" s="11" t="s">
        <v>149</v>
      </c>
      <c r="L141" s="11">
        <v>2900</v>
      </c>
      <c r="M141" s="11">
        <v>0</v>
      </c>
      <c r="N141" s="11">
        <v>54000</v>
      </c>
      <c r="O141" s="11">
        <f t="shared" si="8"/>
        <v>114900</v>
      </c>
      <c r="P141" s="8" t="s">
        <v>1</v>
      </c>
      <c r="Q141" s="10">
        <v>15</v>
      </c>
      <c r="R141" s="8">
        <v>8</v>
      </c>
      <c r="S141" s="8">
        <v>5</v>
      </c>
      <c r="T141" s="11"/>
      <c r="U141" s="8" t="str">
        <f>A141&amp;I141</f>
        <v>Julia  Hegwood 2005</v>
      </c>
    </row>
    <row r="142" spans="1:21" s="8" customFormat="1" x14ac:dyDescent="0.2">
      <c r="A142" s="8" t="s">
        <v>67</v>
      </c>
      <c r="B142" s="9">
        <v>36777</v>
      </c>
      <c r="C142" s="9" t="str">
        <f t="shared" si="6"/>
        <v>septiembre / 2000</v>
      </c>
      <c r="D142" s="9" t="str">
        <f t="shared" si="7"/>
        <v>septiembre</v>
      </c>
      <c r="E142" s="10">
        <f>YEAR(Tabla1[[#This Row],[Hire Date]])</f>
        <v>2000</v>
      </c>
      <c r="F142" s="9" t="s">
        <v>152</v>
      </c>
      <c r="G142" s="9"/>
      <c r="H142" s="9" t="s">
        <v>116</v>
      </c>
      <c r="I142" s="10">
        <v>2005</v>
      </c>
      <c r="J142" s="11">
        <v>69000</v>
      </c>
      <c r="K142" s="11" t="s">
        <v>149</v>
      </c>
      <c r="L142" s="11">
        <v>4140</v>
      </c>
      <c r="M142" s="11">
        <v>0</v>
      </c>
      <c r="N142" s="11"/>
      <c r="O142" s="11">
        <f t="shared" si="8"/>
        <v>73140</v>
      </c>
      <c r="P142" s="8" t="s">
        <v>3</v>
      </c>
      <c r="Q142" s="10">
        <v>15</v>
      </c>
      <c r="R142" s="8">
        <v>2</v>
      </c>
      <c r="S142" s="8">
        <v>5</v>
      </c>
      <c r="T142" s="11"/>
      <c r="U142" s="8" t="str">
        <f>A142&amp;I142</f>
        <v>Jeremiah De Grazia2005</v>
      </c>
    </row>
    <row r="143" spans="1:21" s="8" customFormat="1" x14ac:dyDescent="0.2">
      <c r="A143" s="8" t="s">
        <v>31</v>
      </c>
      <c r="B143" s="9">
        <v>36817</v>
      </c>
      <c r="C143" s="9" t="str">
        <f t="shared" si="6"/>
        <v>octubre / 2000</v>
      </c>
      <c r="D143" s="9" t="str">
        <f t="shared" si="7"/>
        <v>octubre</v>
      </c>
      <c r="E143" s="10">
        <f>YEAR(Tabla1[[#This Row],[Hire Date]])</f>
        <v>2000</v>
      </c>
      <c r="F143" s="9" t="s">
        <v>152</v>
      </c>
      <c r="G143" s="9"/>
      <c r="H143" s="9" t="s">
        <v>116</v>
      </c>
      <c r="I143" s="10">
        <v>2005</v>
      </c>
      <c r="J143" s="11">
        <v>44000</v>
      </c>
      <c r="K143" s="11" t="s">
        <v>151</v>
      </c>
      <c r="L143" s="11">
        <v>3520</v>
      </c>
      <c r="M143" s="11">
        <v>1320</v>
      </c>
      <c r="N143" s="11"/>
      <c r="O143" s="11">
        <f t="shared" si="8"/>
        <v>48840</v>
      </c>
      <c r="P143" s="8" t="s">
        <v>2</v>
      </c>
      <c r="Q143" s="10">
        <v>11</v>
      </c>
      <c r="R143" s="8">
        <v>3</v>
      </c>
      <c r="S143" s="8">
        <v>5</v>
      </c>
      <c r="T143" s="11"/>
      <c r="U143" s="8" t="str">
        <f>A143&amp;I143</f>
        <v>Willow Nevandro2005</v>
      </c>
    </row>
    <row r="144" spans="1:21" s="8" customFormat="1" x14ac:dyDescent="0.2">
      <c r="A144" s="8" t="s">
        <v>60</v>
      </c>
      <c r="B144" s="9">
        <v>36867</v>
      </c>
      <c r="C144" s="9" t="str">
        <f t="shared" si="6"/>
        <v>diciembre / 2000</v>
      </c>
      <c r="D144" s="9" t="str">
        <f t="shared" si="7"/>
        <v>diciembre</v>
      </c>
      <c r="E144" s="10">
        <f>YEAR(Tabla1[[#This Row],[Hire Date]])</f>
        <v>2000</v>
      </c>
      <c r="F144" s="9" t="s">
        <v>152</v>
      </c>
      <c r="G144" s="9"/>
      <c r="H144" s="9" t="s">
        <v>116</v>
      </c>
      <c r="I144" s="10">
        <v>2005</v>
      </c>
      <c r="J144" s="11">
        <v>70000</v>
      </c>
      <c r="K144" s="11" t="s">
        <v>149</v>
      </c>
      <c r="L144" s="11">
        <v>7700</v>
      </c>
      <c r="M144" s="11">
        <v>1400</v>
      </c>
      <c r="N144" s="11"/>
      <c r="O144" s="11">
        <f t="shared" si="8"/>
        <v>79100</v>
      </c>
      <c r="P144" s="8" t="s">
        <v>9</v>
      </c>
      <c r="Q144" s="10">
        <v>15</v>
      </c>
      <c r="R144" s="8">
        <v>6</v>
      </c>
      <c r="S144" s="8">
        <v>3</v>
      </c>
      <c r="T144" s="11"/>
      <c r="U144" s="8" t="str">
        <f>A144&amp;I144</f>
        <v>Martie Elmasian2005</v>
      </c>
    </row>
    <row r="145" spans="1:21" s="8" customFormat="1" x14ac:dyDescent="0.2">
      <c r="A145" s="8" t="s">
        <v>44</v>
      </c>
      <c r="B145" s="9">
        <v>36904</v>
      </c>
      <c r="C145" s="9" t="str">
        <f t="shared" si="6"/>
        <v>enero / 2001</v>
      </c>
      <c r="D145" s="9" t="str">
        <f t="shared" si="7"/>
        <v>enero</v>
      </c>
      <c r="E145" s="10">
        <f>YEAR(Tabla1[[#This Row],[Hire Date]])</f>
        <v>2001</v>
      </c>
      <c r="F145" s="9" t="s">
        <v>154</v>
      </c>
      <c r="G145" s="9"/>
      <c r="H145" s="9" t="s">
        <v>115</v>
      </c>
      <c r="I145" s="10">
        <v>2005</v>
      </c>
      <c r="J145" s="11">
        <v>52000</v>
      </c>
      <c r="K145" s="11" t="s">
        <v>149</v>
      </c>
      <c r="L145" s="11">
        <v>4680</v>
      </c>
      <c r="M145" s="11">
        <v>0</v>
      </c>
      <c r="N145" s="11">
        <v>91500</v>
      </c>
      <c r="O145" s="11">
        <f t="shared" si="8"/>
        <v>148180</v>
      </c>
      <c r="P145" s="8" t="s">
        <v>1</v>
      </c>
      <c r="Q145" s="10">
        <v>12</v>
      </c>
      <c r="R145" s="8">
        <v>11</v>
      </c>
      <c r="S145" s="8">
        <v>3</v>
      </c>
      <c r="T145" s="11"/>
      <c r="U145" s="8" t="str">
        <f>A145&amp;I145</f>
        <v>Kelly Queen2005</v>
      </c>
    </row>
    <row r="146" spans="1:21" s="8" customFormat="1" x14ac:dyDescent="0.2">
      <c r="A146" s="8" t="s">
        <v>29</v>
      </c>
      <c r="B146" s="9">
        <v>37015</v>
      </c>
      <c r="C146" s="9" t="str">
        <f t="shared" si="6"/>
        <v>mayo / 2001</v>
      </c>
      <c r="D146" s="9" t="str">
        <f t="shared" si="7"/>
        <v>mayo</v>
      </c>
      <c r="E146" s="10">
        <f>YEAR(Tabla1[[#This Row],[Hire Date]])</f>
        <v>2001</v>
      </c>
      <c r="F146" s="9" t="s">
        <v>154</v>
      </c>
      <c r="G146" s="9"/>
      <c r="H146" s="9" t="s">
        <v>115</v>
      </c>
      <c r="I146" s="10">
        <v>2005</v>
      </c>
      <c r="J146" s="11">
        <v>43000</v>
      </c>
      <c r="K146" s="11" t="s">
        <v>151</v>
      </c>
      <c r="L146" s="11">
        <v>3440</v>
      </c>
      <c r="M146" s="11">
        <v>0</v>
      </c>
      <c r="N146" s="11"/>
      <c r="O146" s="11">
        <f t="shared" si="8"/>
        <v>46440</v>
      </c>
      <c r="P146" s="8" t="s">
        <v>9</v>
      </c>
      <c r="Q146" s="10">
        <v>11</v>
      </c>
      <c r="R146" s="8">
        <v>5</v>
      </c>
      <c r="S146" s="8">
        <v>4</v>
      </c>
      <c r="T146" s="11"/>
      <c r="U146" s="8" t="str">
        <f>A146&amp;I146</f>
        <v>Joeanne Melendez2005</v>
      </c>
    </row>
    <row r="147" spans="1:21" s="8" customFormat="1" x14ac:dyDescent="0.2">
      <c r="A147" s="8" t="s">
        <v>43</v>
      </c>
      <c r="B147" s="9">
        <v>37021</v>
      </c>
      <c r="C147" s="9" t="str">
        <f t="shared" si="6"/>
        <v>mayo / 2001</v>
      </c>
      <c r="D147" s="9" t="str">
        <f t="shared" si="7"/>
        <v>mayo</v>
      </c>
      <c r="E147" s="10">
        <f>YEAR(Tabla1[[#This Row],[Hire Date]])</f>
        <v>2001</v>
      </c>
      <c r="F147" s="9" t="s">
        <v>153</v>
      </c>
      <c r="G147" s="9"/>
      <c r="H147" s="9" t="s">
        <v>115</v>
      </c>
      <c r="I147" s="10">
        <v>2005</v>
      </c>
      <c r="J147" s="11">
        <v>49000</v>
      </c>
      <c r="K147" s="11" t="s">
        <v>151</v>
      </c>
      <c r="L147" s="11">
        <v>3430</v>
      </c>
      <c r="M147" s="11">
        <v>0</v>
      </c>
      <c r="N147" s="11">
        <v>59000</v>
      </c>
      <c r="O147" s="11">
        <f t="shared" si="8"/>
        <v>111430</v>
      </c>
      <c r="P147" s="8" t="s">
        <v>1</v>
      </c>
      <c r="Q147" s="10">
        <v>14</v>
      </c>
      <c r="R147" s="8">
        <v>10</v>
      </c>
      <c r="S147" s="8">
        <v>4</v>
      </c>
      <c r="T147" s="11"/>
      <c r="U147" s="8" t="str">
        <f>A147&amp;I147</f>
        <v>Brian M Stucki2005</v>
      </c>
    </row>
    <row r="148" spans="1:21" s="8" customFormat="1" x14ac:dyDescent="0.2">
      <c r="A148" s="8" t="s">
        <v>75</v>
      </c>
      <c r="B148" s="9">
        <v>37065</v>
      </c>
      <c r="C148" s="9" t="str">
        <f t="shared" si="6"/>
        <v>junio / 2001</v>
      </c>
      <c r="D148" s="9" t="str">
        <f t="shared" si="7"/>
        <v>junio</v>
      </c>
      <c r="E148" s="10">
        <f>YEAR(Tabla1[[#This Row],[Hire Date]])</f>
        <v>2001</v>
      </c>
      <c r="F148" s="9" t="s">
        <v>153</v>
      </c>
      <c r="G148" s="9"/>
      <c r="H148" s="9" t="s">
        <v>115</v>
      </c>
      <c r="I148" s="10">
        <v>2005</v>
      </c>
      <c r="J148" s="11">
        <v>72000</v>
      </c>
      <c r="K148" s="11" t="s">
        <v>149</v>
      </c>
      <c r="L148" s="11">
        <v>5760</v>
      </c>
      <c r="M148" s="11">
        <v>0</v>
      </c>
      <c r="N148" s="11"/>
      <c r="O148" s="11">
        <f t="shared" si="8"/>
        <v>77760</v>
      </c>
      <c r="P148" s="8" t="s">
        <v>10</v>
      </c>
      <c r="Q148" s="10">
        <v>11</v>
      </c>
      <c r="R148" s="8">
        <v>9</v>
      </c>
      <c r="S148" s="8">
        <v>3</v>
      </c>
      <c r="T148" s="11"/>
      <c r="U148" s="8" t="str">
        <f>A148&amp;I148</f>
        <v>Cindy Summerville2005</v>
      </c>
    </row>
    <row r="149" spans="1:21" s="8" customFormat="1" x14ac:dyDescent="0.2">
      <c r="A149" s="8" t="s">
        <v>83</v>
      </c>
      <c r="B149" s="9">
        <v>37170</v>
      </c>
      <c r="C149" s="9" t="str">
        <f t="shared" si="6"/>
        <v>octubre / 2001</v>
      </c>
      <c r="D149" s="9" t="str">
        <f t="shared" si="7"/>
        <v>octubre</v>
      </c>
      <c r="E149" s="10">
        <f>YEAR(Tabla1[[#This Row],[Hire Date]])</f>
        <v>2001</v>
      </c>
      <c r="F149" s="9" t="s">
        <v>153</v>
      </c>
      <c r="G149" s="9"/>
      <c r="H149" s="9" t="s">
        <v>115</v>
      </c>
      <c r="I149" s="10">
        <v>2005</v>
      </c>
      <c r="J149" s="11">
        <v>75000</v>
      </c>
      <c r="K149" s="11" t="s">
        <v>146</v>
      </c>
      <c r="L149" s="11">
        <v>6750</v>
      </c>
      <c r="M149" s="11">
        <v>0</v>
      </c>
      <c r="N149" s="11"/>
      <c r="O149" s="11">
        <f t="shared" si="8"/>
        <v>81750</v>
      </c>
      <c r="P149" s="8" t="s">
        <v>5</v>
      </c>
      <c r="Q149" s="10">
        <v>13</v>
      </c>
      <c r="R149" s="8">
        <v>10</v>
      </c>
      <c r="S149" s="8">
        <v>2</v>
      </c>
      <c r="T149" s="11"/>
      <c r="U149" s="8" t="str">
        <f>A149&amp;I149</f>
        <v>Bryan Anderson2005</v>
      </c>
    </row>
    <row r="150" spans="1:21" s="8" customFormat="1" x14ac:dyDescent="0.2">
      <c r="A150" s="8" t="s">
        <v>23</v>
      </c>
      <c r="B150" s="9">
        <v>37185</v>
      </c>
      <c r="C150" s="9" t="str">
        <f t="shared" si="6"/>
        <v>octubre / 2001</v>
      </c>
      <c r="D150" s="9" t="str">
        <f t="shared" si="7"/>
        <v>octubre</v>
      </c>
      <c r="E150" s="10">
        <f>YEAR(Tabla1[[#This Row],[Hire Date]])</f>
        <v>2001</v>
      </c>
      <c r="F150" s="9" t="s">
        <v>152</v>
      </c>
      <c r="G150" s="9"/>
      <c r="H150" s="9" t="s">
        <v>115</v>
      </c>
      <c r="I150" s="10">
        <v>2005</v>
      </c>
      <c r="J150" s="11">
        <v>39000</v>
      </c>
      <c r="K150" s="11" t="s">
        <v>151</v>
      </c>
      <c r="L150" s="11">
        <v>3900</v>
      </c>
      <c r="M150" s="11">
        <v>1560</v>
      </c>
      <c r="N150" s="11"/>
      <c r="O150" s="11">
        <f t="shared" si="8"/>
        <v>44460</v>
      </c>
      <c r="P150" s="8" t="s">
        <v>9</v>
      </c>
      <c r="Q150" s="10">
        <v>11</v>
      </c>
      <c r="R150" s="8">
        <v>2</v>
      </c>
      <c r="S150" s="8">
        <v>4</v>
      </c>
      <c r="T150" s="11"/>
      <c r="U150" s="8" t="str">
        <f>A150&amp;I150</f>
        <v>Janalee Eggleston2005</v>
      </c>
    </row>
    <row r="151" spans="1:21" s="8" customFormat="1" x14ac:dyDescent="0.2">
      <c r="A151" s="8" t="s">
        <v>69</v>
      </c>
      <c r="B151" s="9">
        <v>37186</v>
      </c>
      <c r="C151" s="9" t="str">
        <f t="shared" si="6"/>
        <v>octubre / 2001</v>
      </c>
      <c r="D151" s="9" t="str">
        <f t="shared" si="7"/>
        <v>octubre</v>
      </c>
      <c r="E151" s="10">
        <f>YEAR(Tabla1[[#This Row],[Hire Date]])</f>
        <v>2001</v>
      </c>
      <c r="F151" s="9" t="s">
        <v>152</v>
      </c>
      <c r="G151" s="9"/>
      <c r="H151" s="9" t="s">
        <v>115</v>
      </c>
      <c r="I151" s="10">
        <v>2005</v>
      </c>
      <c r="J151" s="11">
        <v>68000</v>
      </c>
      <c r="K151" s="11" t="s">
        <v>149</v>
      </c>
      <c r="L151" s="11">
        <v>5440</v>
      </c>
      <c r="M151" s="11">
        <v>680</v>
      </c>
      <c r="N151" s="11"/>
      <c r="O151" s="11">
        <f t="shared" si="8"/>
        <v>74120</v>
      </c>
      <c r="P151" s="8" t="s">
        <v>10</v>
      </c>
      <c r="Q151" s="10">
        <v>15</v>
      </c>
      <c r="R151" s="8">
        <v>3</v>
      </c>
      <c r="S151" s="8">
        <v>5</v>
      </c>
      <c r="T151" s="11"/>
      <c r="U151" s="8" t="str">
        <f>A151&amp;I151</f>
        <v>Elena Miriam Hillen 2005</v>
      </c>
    </row>
    <row r="152" spans="1:21" s="8" customFormat="1" x14ac:dyDescent="0.2">
      <c r="A152" s="8" t="s">
        <v>68</v>
      </c>
      <c r="B152" s="9">
        <v>37218</v>
      </c>
      <c r="C152" s="9" t="str">
        <f t="shared" si="6"/>
        <v>noviembre / 2001</v>
      </c>
      <c r="D152" s="9" t="str">
        <f t="shared" si="7"/>
        <v>noviembre</v>
      </c>
      <c r="E152" s="10">
        <f>YEAR(Tabla1[[#This Row],[Hire Date]])</f>
        <v>2001</v>
      </c>
      <c r="F152" s="9" t="s">
        <v>152</v>
      </c>
      <c r="G152" s="9"/>
      <c r="H152" s="9" t="s">
        <v>115</v>
      </c>
      <c r="I152" s="10">
        <v>2005</v>
      </c>
      <c r="J152" s="11">
        <v>70000</v>
      </c>
      <c r="K152" s="11" t="s">
        <v>149</v>
      </c>
      <c r="L152" s="11">
        <v>6300</v>
      </c>
      <c r="M152" s="11">
        <v>3500</v>
      </c>
      <c r="N152" s="11"/>
      <c r="O152" s="11">
        <f t="shared" si="8"/>
        <v>79800</v>
      </c>
      <c r="P152" s="8" t="s">
        <v>7</v>
      </c>
      <c r="Q152" s="10">
        <v>15</v>
      </c>
      <c r="R152" s="8">
        <v>8</v>
      </c>
      <c r="S152" s="8">
        <v>4</v>
      </c>
      <c r="T152" s="11"/>
      <c r="U152" s="8" t="str">
        <f>A152&amp;I152</f>
        <v>Stacy L Chen2005</v>
      </c>
    </row>
    <row r="153" spans="1:21" s="8" customFormat="1" x14ac:dyDescent="0.2">
      <c r="A153" s="8" t="s">
        <v>78</v>
      </c>
      <c r="B153" s="9">
        <v>37228</v>
      </c>
      <c r="C153" s="9" t="str">
        <f t="shared" si="6"/>
        <v>diciembre / 2001</v>
      </c>
      <c r="D153" s="9" t="str">
        <f t="shared" si="7"/>
        <v>diciembre</v>
      </c>
      <c r="E153" s="10">
        <f>YEAR(Tabla1[[#This Row],[Hire Date]])</f>
        <v>2001</v>
      </c>
      <c r="F153" s="9" t="s">
        <v>152</v>
      </c>
      <c r="G153" s="9"/>
      <c r="H153" s="9" t="s">
        <v>115</v>
      </c>
      <c r="I153" s="10">
        <v>2005</v>
      </c>
      <c r="J153" s="11">
        <v>75000</v>
      </c>
      <c r="K153" s="11" t="s">
        <v>146</v>
      </c>
      <c r="L153" s="11">
        <v>7500</v>
      </c>
      <c r="M153" s="11">
        <v>3750</v>
      </c>
      <c r="N153" s="11"/>
      <c r="O153" s="11">
        <f t="shared" si="8"/>
        <v>86250</v>
      </c>
      <c r="P153" s="8" t="s">
        <v>2</v>
      </c>
      <c r="Q153" s="10">
        <v>10</v>
      </c>
      <c r="R153" s="8">
        <v>1</v>
      </c>
      <c r="S153" s="8">
        <v>2</v>
      </c>
      <c r="T153" s="11"/>
      <c r="U153" s="8" t="str">
        <f>A153&amp;I153</f>
        <v>Alexis Ripley2005</v>
      </c>
    </row>
    <row r="154" spans="1:21" s="8" customFormat="1" x14ac:dyDescent="0.2">
      <c r="A154" s="8" t="s">
        <v>64</v>
      </c>
      <c r="B154" s="9">
        <v>37246</v>
      </c>
      <c r="C154" s="9" t="str">
        <f t="shared" si="6"/>
        <v>diciembre / 2001</v>
      </c>
      <c r="D154" s="9" t="str">
        <f t="shared" si="7"/>
        <v>diciembre</v>
      </c>
      <c r="E154" s="10">
        <f>YEAR(Tabla1[[#This Row],[Hire Date]])</f>
        <v>2001</v>
      </c>
      <c r="F154" s="9" t="s">
        <v>152</v>
      </c>
      <c r="G154" s="9"/>
      <c r="H154" s="9" t="s">
        <v>115</v>
      </c>
      <c r="I154" s="10">
        <v>2005</v>
      </c>
      <c r="J154" s="11">
        <v>65000</v>
      </c>
      <c r="K154" s="11" t="s">
        <v>149</v>
      </c>
      <c r="L154" s="11">
        <v>3250</v>
      </c>
      <c r="M154" s="11">
        <v>1300</v>
      </c>
      <c r="N154" s="11"/>
      <c r="O154" s="11">
        <f t="shared" si="8"/>
        <v>69550</v>
      </c>
      <c r="P154" s="8" t="s">
        <v>10</v>
      </c>
      <c r="Q154" s="10">
        <v>13</v>
      </c>
      <c r="R154" s="8">
        <v>5</v>
      </c>
      <c r="S154" s="8">
        <v>5</v>
      </c>
      <c r="T154" s="11"/>
      <c r="U154" s="8" t="str">
        <f>A154&amp;I154</f>
        <v>Micah Chokeir2005</v>
      </c>
    </row>
    <row r="155" spans="1:21" s="8" customFormat="1" x14ac:dyDescent="0.2">
      <c r="A155" s="8" t="s">
        <v>92</v>
      </c>
      <c r="B155" s="9">
        <v>37246</v>
      </c>
      <c r="C155" s="9" t="str">
        <f t="shared" si="6"/>
        <v>diciembre / 2001</v>
      </c>
      <c r="D155" s="9" t="str">
        <f t="shared" si="7"/>
        <v>diciembre</v>
      </c>
      <c r="E155" s="10">
        <f>YEAR(Tabla1[[#This Row],[Hire Date]])</f>
        <v>2001</v>
      </c>
      <c r="F155" s="9" t="s">
        <v>152</v>
      </c>
      <c r="G155" s="9"/>
      <c r="H155" s="9" t="s">
        <v>115</v>
      </c>
      <c r="I155" s="10">
        <v>2005</v>
      </c>
      <c r="J155" s="11">
        <v>82000</v>
      </c>
      <c r="K155" s="11" t="s">
        <v>146</v>
      </c>
      <c r="L155" s="11">
        <v>9020</v>
      </c>
      <c r="M155" s="11">
        <v>1640</v>
      </c>
      <c r="N155" s="11"/>
      <c r="O155" s="11">
        <f t="shared" si="8"/>
        <v>92660</v>
      </c>
      <c r="P155" s="8" t="s">
        <v>2</v>
      </c>
      <c r="Q155" s="10">
        <v>12</v>
      </c>
      <c r="R155" s="8">
        <v>4</v>
      </c>
      <c r="S155" s="8">
        <v>2</v>
      </c>
      <c r="T155" s="11"/>
      <c r="U155" s="8" t="str">
        <f>A155&amp;I155</f>
        <v>Jesse Wooten2005</v>
      </c>
    </row>
    <row r="156" spans="1:21" s="8" customFormat="1" x14ac:dyDescent="0.2">
      <c r="A156" s="8" t="s">
        <v>98</v>
      </c>
      <c r="B156" s="9">
        <v>37249</v>
      </c>
      <c r="C156" s="9" t="str">
        <f t="shared" si="6"/>
        <v>diciembre / 2001</v>
      </c>
      <c r="D156" s="9" t="str">
        <f t="shared" si="7"/>
        <v>diciembre</v>
      </c>
      <c r="E156" s="10">
        <f>YEAR(Tabla1[[#This Row],[Hire Date]])</f>
        <v>2001</v>
      </c>
      <c r="F156" s="9" t="s">
        <v>152</v>
      </c>
      <c r="G156" s="9"/>
      <c r="H156" s="9" t="s">
        <v>115</v>
      </c>
      <c r="I156" s="10">
        <v>2005</v>
      </c>
      <c r="J156" s="11">
        <v>93000</v>
      </c>
      <c r="K156" s="11" t="s">
        <v>146</v>
      </c>
      <c r="L156" s="11">
        <v>5580</v>
      </c>
      <c r="M156" s="11">
        <v>4650</v>
      </c>
      <c r="N156" s="11"/>
      <c r="O156" s="11">
        <f t="shared" si="8"/>
        <v>103230</v>
      </c>
      <c r="P156" s="8" t="s">
        <v>6</v>
      </c>
      <c r="Q156" s="10">
        <v>10</v>
      </c>
      <c r="R156" s="8">
        <v>9</v>
      </c>
      <c r="S156" s="8">
        <v>5</v>
      </c>
      <c r="T156" s="11"/>
      <c r="U156" s="8" t="str">
        <f>A156&amp;I156</f>
        <v>Ryan Kennedy 2005</v>
      </c>
    </row>
    <row r="157" spans="1:21" s="8" customFormat="1" x14ac:dyDescent="0.2">
      <c r="A157" s="8" t="s">
        <v>51</v>
      </c>
      <c r="B157" s="9">
        <v>37259</v>
      </c>
      <c r="C157" s="9" t="str">
        <f t="shared" si="6"/>
        <v>enero / 2002</v>
      </c>
      <c r="D157" s="9" t="str">
        <f t="shared" si="7"/>
        <v>enero</v>
      </c>
      <c r="E157" s="10">
        <f>YEAR(Tabla1[[#This Row],[Hire Date]])</f>
        <v>2002</v>
      </c>
      <c r="F157" s="9" t="s">
        <v>152</v>
      </c>
      <c r="G157" s="9"/>
      <c r="H157" s="9" t="s">
        <v>115</v>
      </c>
      <c r="I157" s="10">
        <v>2005</v>
      </c>
      <c r="J157" s="11">
        <v>55000</v>
      </c>
      <c r="K157" s="11" t="s">
        <v>149</v>
      </c>
      <c r="L157" s="11">
        <v>4950</v>
      </c>
      <c r="M157" s="11">
        <v>550</v>
      </c>
      <c r="N157" s="11"/>
      <c r="O157" s="11">
        <f t="shared" si="8"/>
        <v>60500</v>
      </c>
      <c r="P157" s="8" t="s">
        <v>5</v>
      </c>
      <c r="Q157" s="10">
        <v>12</v>
      </c>
      <c r="R157" s="8">
        <v>0</v>
      </c>
      <c r="S157" s="8">
        <v>3</v>
      </c>
      <c r="T157" s="11"/>
      <c r="U157" s="8" t="str">
        <f>A157&amp;I157</f>
        <v>James Wilson2005</v>
      </c>
    </row>
    <row r="158" spans="1:21" s="8" customFormat="1" x14ac:dyDescent="0.2">
      <c r="A158" s="8" t="s">
        <v>42</v>
      </c>
      <c r="B158" s="9">
        <v>37289</v>
      </c>
      <c r="C158" s="9" t="str">
        <f t="shared" si="6"/>
        <v>febrero / 2002</v>
      </c>
      <c r="D158" s="9" t="str">
        <f t="shared" si="7"/>
        <v>febrero</v>
      </c>
      <c r="E158" s="10">
        <f>YEAR(Tabla1[[#This Row],[Hire Date]])</f>
        <v>2002</v>
      </c>
      <c r="F158" s="9" t="s">
        <v>152</v>
      </c>
      <c r="G158" s="9"/>
      <c r="H158" s="9" t="s">
        <v>115</v>
      </c>
      <c r="I158" s="10">
        <v>2005</v>
      </c>
      <c r="J158" s="11">
        <v>50000</v>
      </c>
      <c r="K158" s="11" t="s">
        <v>149</v>
      </c>
      <c r="L158" s="11">
        <v>5500</v>
      </c>
      <c r="M158" s="11">
        <v>2500</v>
      </c>
      <c r="N158" s="11"/>
      <c r="O158" s="11">
        <f t="shared" si="8"/>
        <v>58000</v>
      </c>
      <c r="P158" s="8" t="s">
        <v>5</v>
      </c>
      <c r="Q158" s="10">
        <v>13</v>
      </c>
      <c r="R158" s="8">
        <v>2</v>
      </c>
      <c r="S158" s="8">
        <v>4</v>
      </c>
      <c r="T158" s="11"/>
      <c r="U158" s="8" t="str">
        <f>A158&amp;I158</f>
        <v>Steven  Bolin2005</v>
      </c>
    </row>
    <row r="159" spans="1:21" s="8" customFormat="1" x14ac:dyDescent="0.2">
      <c r="A159" s="8" t="s">
        <v>94</v>
      </c>
      <c r="B159" s="9">
        <v>37295</v>
      </c>
      <c r="C159" s="9" t="str">
        <f t="shared" si="6"/>
        <v>febrero / 2002</v>
      </c>
      <c r="D159" s="9" t="str">
        <f t="shared" si="7"/>
        <v>febrero</v>
      </c>
      <c r="E159" s="10">
        <f>YEAR(Tabla1[[#This Row],[Hire Date]])</f>
        <v>2002</v>
      </c>
      <c r="F159" s="9" t="s">
        <v>152</v>
      </c>
      <c r="G159" s="9"/>
      <c r="H159" s="9" t="s">
        <v>115</v>
      </c>
      <c r="I159" s="10">
        <v>2005</v>
      </c>
      <c r="J159" s="11">
        <v>85000</v>
      </c>
      <c r="K159" s="11" t="s">
        <v>146</v>
      </c>
      <c r="L159" s="11">
        <v>4250</v>
      </c>
      <c r="M159" s="11">
        <v>1700</v>
      </c>
      <c r="N159" s="11"/>
      <c r="O159" s="11">
        <f t="shared" si="8"/>
        <v>90950</v>
      </c>
      <c r="P159" s="8" t="s">
        <v>10</v>
      </c>
      <c r="Q159" s="10">
        <v>12</v>
      </c>
      <c r="R159" s="8">
        <v>9</v>
      </c>
      <c r="S159" s="8">
        <v>2</v>
      </c>
      <c r="T159" s="11"/>
      <c r="U159" s="8" t="str">
        <f>A159&amp;I159</f>
        <v>Gabriel R. Self2005</v>
      </c>
    </row>
    <row r="160" spans="1:21" s="8" customFormat="1" x14ac:dyDescent="0.2">
      <c r="A160" s="8" t="s">
        <v>50</v>
      </c>
      <c r="B160" s="9">
        <v>37442</v>
      </c>
      <c r="C160" s="9" t="str">
        <f t="shared" si="6"/>
        <v>julio / 2002</v>
      </c>
      <c r="D160" s="9" t="str">
        <f t="shared" si="7"/>
        <v>julio</v>
      </c>
      <c r="E160" s="10">
        <f>YEAR(Tabla1[[#This Row],[Hire Date]])</f>
        <v>2002</v>
      </c>
      <c r="F160" s="9" t="s">
        <v>156</v>
      </c>
      <c r="G160" s="9"/>
      <c r="H160" s="9" t="s">
        <v>115</v>
      </c>
      <c r="I160" s="10">
        <v>2005</v>
      </c>
      <c r="J160" s="11">
        <v>54000</v>
      </c>
      <c r="K160" s="11" t="s">
        <v>149</v>
      </c>
      <c r="L160" s="11">
        <v>2700</v>
      </c>
      <c r="M160" s="11">
        <v>1620</v>
      </c>
      <c r="N160" s="11"/>
      <c r="O160" s="11">
        <f t="shared" si="8"/>
        <v>58320</v>
      </c>
      <c r="P160" s="8" t="s">
        <v>7</v>
      </c>
      <c r="Q160" s="10">
        <v>12</v>
      </c>
      <c r="R160" s="8">
        <v>9</v>
      </c>
      <c r="S160" s="8">
        <v>2</v>
      </c>
      <c r="T160" s="11"/>
      <c r="U160" s="8" t="str">
        <f>A160&amp;I160</f>
        <v>Manuel Steele2005</v>
      </c>
    </row>
    <row r="161" spans="1:21" s="8" customFormat="1" x14ac:dyDescent="0.2">
      <c r="A161" s="8" t="s">
        <v>18</v>
      </c>
      <c r="B161" s="9">
        <v>37637</v>
      </c>
      <c r="C161" s="9" t="str">
        <f t="shared" si="6"/>
        <v>enero / 2003</v>
      </c>
      <c r="D161" s="9" t="str">
        <f t="shared" si="7"/>
        <v>enero</v>
      </c>
      <c r="E161" s="10">
        <f>YEAR(Tabla1[[#This Row],[Hire Date]])</f>
        <v>2003</v>
      </c>
      <c r="F161" s="9" t="s">
        <v>155</v>
      </c>
      <c r="G161" s="9"/>
      <c r="H161" s="9" t="s">
        <v>115</v>
      </c>
      <c r="I161" s="10">
        <v>2005</v>
      </c>
      <c r="J161" s="11">
        <v>27500</v>
      </c>
      <c r="K161" s="11" t="s">
        <v>148</v>
      </c>
      <c r="L161" s="11">
        <v>1925</v>
      </c>
      <c r="M161" s="11">
        <v>825</v>
      </c>
      <c r="N161" s="11"/>
      <c r="O161" s="11">
        <f t="shared" si="8"/>
        <v>30250</v>
      </c>
      <c r="P161" s="8" t="s">
        <v>2</v>
      </c>
      <c r="Q161" s="10">
        <v>11</v>
      </c>
      <c r="R161" s="8">
        <v>11</v>
      </c>
      <c r="S161" s="8">
        <v>3</v>
      </c>
      <c r="T161" s="11"/>
      <c r="U161" s="8" t="str">
        <f>A161&amp;I161</f>
        <v>Richard  Garza2005</v>
      </c>
    </row>
    <row r="162" spans="1:21" s="8" customFormat="1" x14ac:dyDescent="0.2">
      <c r="A162" s="8" t="s">
        <v>27</v>
      </c>
      <c r="B162" s="9">
        <v>37702</v>
      </c>
      <c r="C162" s="9" t="str">
        <f t="shared" si="6"/>
        <v>marzo / 2003</v>
      </c>
      <c r="D162" s="9" t="str">
        <f t="shared" si="7"/>
        <v>marzo</v>
      </c>
      <c r="E162" s="10">
        <f>YEAR(Tabla1[[#This Row],[Hire Date]])</f>
        <v>2003</v>
      </c>
      <c r="F162" s="9" t="s">
        <v>155</v>
      </c>
      <c r="G162" s="9"/>
      <c r="H162" s="9" t="s">
        <v>115</v>
      </c>
      <c r="I162" s="10">
        <v>2005</v>
      </c>
      <c r="J162" s="11">
        <v>33000</v>
      </c>
      <c r="K162" s="11" t="s">
        <v>151</v>
      </c>
      <c r="L162" s="11">
        <v>1650</v>
      </c>
      <c r="M162" s="11">
        <v>660</v>
      </c>
      <c r="N162" s="11"/>
      <c r="O162" s="11">
        <f t="shared" si="8"/>
        <v>35310</v>
      </c>
      <c r="P162" s="8" t="s">
        <v>2</v>
      </c>
      <c r="Q162" s="10">
        <v>14</v>
      </c>
      <c r="R162" s="8">
        <v>3</v>
      </c>
      <c r="S162" s="8">
        <v>4</v>
      </c>
      <c r="T162" s="11"/>
      <c r="U162" s="8" t="str">
        <f>A162&amp;I162</f>
        <v>Joshua Daniel2005</v>
      </c>
    </row>
    <row r="163" spans="1:21" s="8" customFormat="1" x14ac:dyDescent="0.2">
      <c r="A163" s="8" t="s">
        <v>26</v>
      </c>
      <c r="B163" s="9">
        <v>37741</v>
      </c>
      <c r="C163" s="9" t="str">
        <f t="shared" si="6"/>
        <v>abril / 2003</v>
      </c>
      <c r="D163" s="9" t="str">
        <f t="shared" si="7"/>
        <v>abril</v>
      </c>
      <c r="E163" s="10">
        <f>YEAR(Tabla1[[#This Row],[Hire Date]])</f>
        <v>2003</v>
      </c>
      <c r="F163" s="9" t="s">
        <v>155</v>
      </c>
      <c r="G163" s="9"/>
      <c r="H163" s="9" t="s">
        <v>115</v>
      </c>
      <c r="I163" s="10">
        <v>2005</v>
      </c>
      <c r="J163" s="11">
        <v>35000</v>
      </c>
      <c r="K163" s="11" t="s">
        <v>151</v>
      </c>
      <c r="L163" s="11">
        <v>1750</v>
      </c>
      <c r="M163" s="11">
        <v>1750</v>
      </c>
      <c r="N163" s="11"/>
      <c r="O163" s="11">
        <f t="shared" si="8"/>
        <v>38500</v>
      </c>
      <c r="P163" s="8" t="s">
        <v>5</v>
      </c>
      <c r="Q163" s="10">
        <v>13</v>
      </c>
      <c r="R163" s="8">
        <v>9</v>
      </c>
      <c r="S163" s="8">
        <v>5</v>
      </c>
      <c r="T163" s="11"/>
      <c r="U163" s="8" t="str">
        <f>A163&amp;I163</f>
        <v>Shireen Battah2005</v>
      </c>
    </row>
    <row r="164" spans="1:21" s="8" customFormat="1" x14ac:dyDescent="0.2">
      <c r="A164" s="8" t="s">
        <v>87</v>
      </c>
      <c r="B164" s="9">
        <v>37770</v>
      </c>
      <c r="C164" s="9" t="str">
        <f t="shared" si="6"/>
        <v>mayo / 2003</v>
      </c>
      <c r="D164" s="9" t="str">
        <f t="shared" si="7"/>
        <v>mayo</v>
      </c>
      <c r="E164" s="10">
        <f>YEAR(Tabla1[[#This Row],[Hire Date]])</f>
        <v>2003</v>
      </c>
      <c r="F164" s="9" t="s">
        <v>155</v>
      </c>
      <c r="G164" s="9"/>
      <c r="H164" s="9" t="s">
        <v>115</v>
      </c>
      <c r="I164" s="10">
        <v>2005</v>
      </c>
      <c r="J164" s="11">
        <v>72000</v>
      </c>
      <c r="K164" s="11" t="s">
        <v>149</v>
      </c>
      <c r="L164" s="11">
        <v>5760</v>
      </c>
      <c r="M164" s="11">
        <v>3600</v>
      </c>
      <c r="N164" s="11"/>
      <c r="O164" s="11">
        <f t="shared" si="8"/>
        <v>81360</v>
      </c>
      <c r="P164" s="8" t="s">
        <v>7</v>
      </c>
      <c r="Q164" s="10">
        <v>12</v>
      </c>
      <c r="R164" s="8">
        <v>0</v>
      </c>
      <c r="S164" s="8">
        <v>5</v>
      </c>
      <c r="T164" s="11"/>
      <c r="U164" s="8" t="str">
        <f>A164&amp;I164</f>
        <v>Jacqueline N. Gappy2005</v>
      </c>
    </row>
    <row r="165" spans="1:21" s="8" customFormat="1" x14ac:dyDescent="0.2">
      <c r="A165" s="8" t="s">
        <v>91</v>
      </c>
      <c r="B165" s="9">
        <v>37823</v>
      </c>
      <c r="C165" s="9" t="str">
        <f t="shared" si="6"/>
        <v>julio / 2003</v>
      </c>
      <c r="D165" s="9" t="str">
        <f t="shared" si="7"/>
        <v>julio</v>
      </c>
      <c r="E165" s="10">
        <f>YEAR(Tabla1[[#This Row],[Hire Date]])</f>
        <v>2003</v>
      </c>
      <c r="F165" s="9" t="s">
        <v>154</v>
      </c>
      <c r="G165" s="9"/>
      <c r="H165" s="9" t="s">
        <v>115</v>
      </c>
      <c r="I165" s="10">
        <v>2005</v>
      </c>
      <c r="J165" s="11">
        <v>78000</v>
      </c>
      <c r="K165" s="11" t="s">
        <v>146</v>
      </c>
      <c r="L165" s="11">
        <v>7020</v>
      </c>
      <c r="M165" s="11">
        <v>2340</v>
      </c>
      <c r="N165" s="11"/>
      <c r="O165" s="11">
        <f t="shared" si="8"/>
        <v>87360</v>
      </c>
      <c r="P165" s="8" t="s">
        <v>5</v>
      </c>
      <c r="Q165" s="10">
        <v>13</v>
      </c>
      <c r="R165" s="8">
        <v>0</v>
      </c>
      <c r="S165" s="8">
        <v>2</v>
      </c>
      <c r="T165" s="11"/>
      <c r="U165" s="8" t="str">
        <f>A165&amp;I165</f>
        <v>Harman Abraha2005</v>
      </c>
    </row>
    <row r="166" spans="1:21" s="8" customFormat="1" x14ac:dyDescent="0.2">
      <c r="A166" s="8" t="s">
        <v>110</v>
      </c>
      <c r="B166" s="9">
        <v>37912</v>
      </c>
      <c r="C166" s="9" t="str">
        <f t="shared" si="6"/>
        <v>octubre / 2003</v>
      </c>
      <c r="D166" s="9" t="str">
        <f t="shared" si="7"/>
        <v>octubre</v>
      </c>
      <c r="E166" s="10">
        <f>YEAR(Tabla1[[#This Row],[Hire Date]])</f>
        <v>2003</v>
      </c>
      <c r="F166" s="9" t="s">
        <v>154</v>
      </c>
      <c r="G166" s="9"/>
      <c r="H166" s="9" t="s">
        <v>115</v>
      </c>
      <c r="I166" s="10">
        <v>2005</v>
      </c>
      <c r="J166" s="11">
        <v>130000</v>
      </c>
      <c r="K166" s="11" t="s">
        <v>147</v>
      </c>
      <c r="L166" s="11">
        <v>14300</v>
      </c>
      <c r="M166" s="11">
        <v>5200</v>
      </c>
      <c r="N166" s="11"/>
      <c r="O166" s="11">
        <f t="shared" si="8"/>
        <v>149500</v>
      </c>
      <c r="P166" s="8" t="s">
        <v>2</v>
      </c>
      <c r="Q166" s="10">
        <v>13</v>
      </c>
      <c r="R166" s="8">
        <v>9</v>
      </c>
      <c r="S166" s="8">
        <v>5</v>
      </c>
      <c r="T166" s="11"/>
      <c r="U166" s="8" t="str">
        <f>A166&amp;I166</f>
        <v>Ryan  Mesko2005</v>
      </c>
    </row>
    <row r="167" spans="1:21" s="8" customFormat="1" x14ac:dyDescent="0.2">
      <c r="A167" s="8" t="s">
        <v>79</v>
      </c>
      <c r="B167" s="9">
        <v>37921</v>
      </c>
      <c r="C167" s="9" t="str">
        <f t="shared" si="6"/>
        <v>octubre / 2003</v>
      </c>
      <c r="D167" s="9" t="str">
        <f t="shared" si="7"/>
        <v>octubre</v>
      </c>
      <c r="E167" s="10">
        <f>YEAR(Tabla1[[#This Row],[Hire Date]])</f>
        <v>2003</v>
      </c>
      <c r="F167" s="9" t="s">
        <v>153</v>
      </c>
      <c r="G167" s="9">
        <v>38448</v>
      </c>
      <c r="H167" s="9" t="s">
        <v>115</v>
      </c>
      <c r="I167" s="10">
        <v>2005</v>
      </c>
      <c r="J167" s="11">
        <v>68000</v>
      </c>
      <c r="K167" s="11" t="s">
        <v>149</v>
      </c>
      <c r="L167" s="11">
        <v>6120</v>
      </c>
      <c r="M167" s="11">
        <v>3400</v>
      </c>
      <c r="N167" s="11"/>
      <c r="O167" s="11">
        <f t="shared" si="8"/>
        <v>77520</v>
      </c>
      <c r="P167" s="8" t="s">
        <v>2</v>
      </c>
      <c r="Q167" s="10">
        <v>13</v>
      </c>
      <c r="R167" s="8">
        <v>2</v>
      </c>
      <c r="S167" s="8">
        <v>5</v>
      </c>
      <c r="T167" s="11"/>
      <c r="U167" s="8" t="str">
        <f>A167&amp;I167</f>
        <v>Michelle  Greenwell2005</v>
      </c>
    </row>
    <row r="168" spans="1:21" s="8" customFormat="1" x14ac:dyDescent="0.2">
      <c r="A168" s="8" t="s">
        <v>76</v>
      </c>
      <c r="B168" s="9">
        <v>37929</v>
      </c>
      <c r="C168" s="9" t="str">
        <f t="shared" si="6"/>
        <v>noviembre / 2003</v>
      </c>
      <c r="D168" s="9" t="str">
        <f t="shared" si="7"/>
        <v>noviembre</v>
      </c>
      <c r="E168" s="10">
        <f>YEAR(Tabla1[[#This Row],[Hire Date]])</f>
        <v>2003</v>
      </c>
      <c r="F168" s="9" t="s">
        <v>153</v>
      </c>
      <c r="G168" s="9"/>
      <c r="H168" s="9" t="s">
        <v>115</v>
      </c>
      <c r="I168" s="10">
        <v>2005</v>
      </c>
      <c r="J168" s="11">
        <v>65000</v>
      </c>
      <c r="K168" s="11" t="s">
        <v>149</v>
      </c>
      <c r="L168" s="11">
        <v>7800</v>
      </c>
      <c r="M168" s="11">
        <v>2600</v>
      </c>
      <c r="N168" s="11"/>
      <c r="O168" s="11">
        <f t="shared" si="8"/>
        <v>75400</v>
      </c>
      <c r="P168" s="8" t="s">
        <v>10</v>
      </c>
      <c r="Q168" s="10">
        <v>12</v>
      </c>
      <c r="R168" s="8">
        <v>9</v>
      </c>
      <c r="S168" s="8">
        <v>5</v>
      </c>
      <c r="T168" s="11"/>
      <c r="U168" s="8" t="str">
        <f>A168&amp;I168</f>
        <v>Erik G. Rinehart2005</v>
      </c>
    </row>
    <row r="169" spans="1:21" s="8" customFormat="1" x14ac:dyDescent="0.2">
      <c r="A169" s="8" t="s">
        <v>65</v>
      </c>
      <c r="B169" s="9">
        <v>37932</v>
      </c>
      <c r="C169" s="9" t="str">
        <f t="shared" si="6"/>
        <v>noviembre / 2003</v>
      </c>
      <c r="D169" s="9" t="str">
        <f t="shared" si="7"/>
        <v>noviembre</v>
      </c>
      <c r="E169" s="10">
        <f>YEAR(Tabla1[[#This Row],[Hire Date]])</f>
        <v>2003</v>
      </c>
      <c r="F169" s="9" t="s">
        <v>156</v>
      </c>
      <c r="G169" s="9"/>
      <c r="H169" s="9" t="s">
        <v>115</v>
      </c>
      <c r="I169" s="10">
        <v>2005</v>
      </c>
      <c r="J169" s="11">
        <v>60000</v>
      </c>
      <c r="K169" s="11" t="s">
        <v>149</v>
      </c>
      <c r="L169" s="11">
        <v>6600</v>
      </c>
      <c r="M169" s="11">
        <v>600</v>
      </c>
      <c r="N169" s="11"/>
      <c r="O169" s="11">
        <f t="shared" si="8"/>
        <v>67200</v>
      </c>
      <c r="P169" s="8" t="s">
        <v>3</v>
      </c>
      <c r="Q169" s="10">
        <v>12</v>
      </c>
      <c r="R169" s="8">
        <v>1</v>
      </c>
      <c r="S169" s="8">
        <v>2</v>
      </c>
      <c r="T169" s="11"/>
      <c r="U169" s="8" t="str">
        <f>A169&amp;I169</f>
        <v>Julie Yost2005</v>
      </c>
    </row>
    <row r="170" spans="1:21" s="8" customFormat="1" x14ac:dyDescent="0.2">
      <c r="A170" s="8" t="s">
        <v>54</v>
      </c>
      <c r="B170" s="9">
        <v>37952</v>
      </c>
      <c r="C170" s="9" t="str">
        <f t="shared" si="6"/>
        <v>noviembre / 2003</v>
      </c>
      <c r="D170" s="9" t="str">
        <f t="shared" si="7"/>
        <v>noviembre</v>
      </c>
      <c r="E170" s="10">
        <f>YEAR(Tabla1[[#This Row],[Hire Date]])</f>
        <v>2003</v>
      </c>
      <c r="F170" s="9" t="s">
        <v>156</v>
      </c>
      <c r="G170" s="9"/>
      <c r="H170" s="9" t="s">
        <v>115</v>
      </c>
      <c r="I170" s="10">
        <v>2005</v>
      </c>
      <c r="J170" s="11">
        <v>52000</v>
      </c>
      <c r="K170" s="11" t="s">
        <v>149</v>
      </c>
      <c r="L170" s="11">
        <v>6240</v>
      </c>
      <c r="M170" s="11">
        <v>1560</v>
      </c>
      <c r="N170" s="11"/>
      <c r="O170" s="11">
        <f t="shared" si="8"/>
        <v>59800</v>
      </c>
      <c r="P170" s="8" t="s">
        <v>4</v>
      </c>
      <c r="Q170" s="10">
        <v>13</v>
      </c>
      <c r="R170" s="8">
        <v>5</v>
      </c>
      <c r="S170" s="8">
        <v>4</v>
      </c>
      <c r="T170" s="11"/>
      <c r="U170" s="8" t="str">
        <f>A170&amp;I170</f>
        <v>Rikkie J Mahone2005</v>
      </c>
    </row>
    <row r="171" spans="1:21" s="8" customFormat="1" x14ac:dyDescent="0.2">
      <c r="A171" s="8" t="s">
        <v>96</v>
      </c>
      <c r="B171" s="9">
        <v>37958</v>
      </c>
      <c r="C171" s="9" t="str">
        <f t="shared" si="6"/>
        <v>diciembre / 2003</v>
      </c>
      <c r="D171" s="9" t="str">
        <f t="shared" si="7"/>
        <v>diciembre</v>
      </c>
      <c r="E171" s="10">
        <f>YEAR(Tabla1[[#This Row],[Hire Date]])</f>
        <v>2003</v>
      </c>
      <c r="F171" s="9" t="s">
        <v>152</v>
      </c>
      <c r="G171" s="9"/>
      <c r="H171" s="9" t="s">
        <v>115</v>
      </c>
      <c r="I171" s="10">
        <v>2005</v>
      </c>
      <c r="J171" s="11">
        <v>78000</v>
      </c>
      <c r="K171" s="11" t="s">
        <v>146</v>
      </c>
      <c r="L171" s="11">
        <v>4680</v>
      </c>
      <c r="M171" s="11">
        <v>0</v>
      </c>
      <c r="N171" s="11">
        <v>86000</v>
      </c>
      <c r="O171" s="11">
        <f t="shared" si="8"/>
        <v>168680</v>
      </c>
      <c r="P171" s="8" t="s">
        <v>1</v>
      </c>
      <c r="Q171" s="10">
        <v>13</v>
      </c>
      <c r="R171" s="8">
        <v>7</v>
      </c>
      <c r="S171" s="8">
        <v>5</v>
      </c>
      <c r="T171" s="11"/>
      <c r="U171" s="8" t="str">
        <f>A171&amp;I171</f>
        <v>Benny Erwin2005</v>
      </c>
    </row>
    <row r="172" spans="1:21" s="8" customFormat="1" x14ac:dyDescent="0.2">
      <c r="A172" s="8" t="s">
        <v>66</v>
      </c>
      <c r="B172" s="9">
        <v>37959</v>
      </c>
      <c r="C172" s="9" t="str">
        <f t="shared" si="6"/>
        <v>diciembre / 2003</v>
      </c>
      <c r="D172" s="9" t="str">
        <f t="shared" si="7"/>
        <v>diciembre</v>
      </c>
      <c r="E172" s="10">
        <f>YEAR(Tabla1[[#This Row],[Hire Date]])</f>
        <v>2003</v>
      </c>
      <c r="F172" s="9" t="s">
        <v>152</v>
      </c>
      <c r="G172" s="9"/>
      <c r="H172" s="9" t="s">
        <v>115</v>
      </c>
      <c r="I172" s="10">
        <v>2005</v>
      </c>
      <c r="J172" s="11">
        <v>60000</v>
      </c>
      <c r="K172" s="11" t="s">
        <v>149</v>
      </c>
      <c r="L172" s="11">
        <v>4200</v>
      </c>
      <c r="M172" s="11">
        <v>1200</v>
      </c>
      <c r="N172" s="11"/>
      <c r="O172" s="11">
        <f t="shared" si="8"/>
        <v>65400</v>
      </c>
      <c r="P172" s="8" t="s">
        <v>4</v>
      </c>
      <c r="Q172" s="10">
        <v>14</v>
      </c>
      <c r="R172" s="8">
        <v>0</v>
      </c>
      <c r="S172" s="8">
        <v>2</v>
      </c>
      <c r="T172" s="11"/>
      <c r="U172" s="8" t="str">
        <f>A172&amp;I172</f>
        <v>Jonathan C. Parnell2005</v>
      </c>
    </row>
    <row r="173" spans="1:21" s="8" customFormat="1" x14ac:dyDescent="0.2">
      <c r="A173" s="8" t="s">
        <v>99</v>
      </c>
      <c r="B173" s="9">
        <v>37959</v>
      </c>
      <c r="C173" s="9" t="str">
        <f t="shared" si="6"/>
        <v>diciembre / 2003</v>
      </c>
      <c r="D173" s="9" t="str">
        <f t="shared" si="7"/>
        <v>diciembre</v>
      </c>
      <c r="E173" s="10">
        <f>YEAR(Tabla1[[#This Row],[Hire Date]])</f>
        <v>2003</v>
      </c>
      <c r="F173" s="9" t="s">
        <v>152</v>
      </c>
      <c r="G173" s="9"/>
      <c r="H173" s="9" t="s">
        <v>115</v>
      </c>
      <c r="I173" s="10">
        <v>2005</v>
      </c>
      <c r="J173" s="11">
        <v>85000</v>
      </c>
      <c r="K173" s="11" t="s">
        <v>146</v>
      </c>
      <c r="L173" s="11">
        <v>10200</v>
      </c>
      <c r="M173" s="11">
        <v>0</v>
      </c>
      <c r="N173" s="11">
        <v>102000</v>
      </c>
      <c r="O173" s="11">
        <f t="shared" si="8"/>
        <v>197200</v>
      </c>
      <c r="P173" s="8" t="s">
        <v>1</v>
      </c>
      <c r="Q173" s="10">
        <v>12</v>
      </c>
      <c r="R173" s="8">
        <v>8</v>
      </c>
      <c r="S173" s="8">
        <v>5</v>
      </c>
      <c r="T173" s="11"/>
      <c r="U173" s="8" t="str">
        <f>A173&amp;I173</f>
        <v>Julie Harken2005</v>
      </c>
    </row>
    <row r="174" spans="1:21" s="8" customFormat="1" x14ac:dyDescent="0.2">
      <c r="A174" s="8" t="s">
        <v>40</v>
      </c>
      <c r="B174" s="9">
        <v>37969</v>
      </c>
      <c r="C174" s="9" t="str">
        <f t="shared" si="6"/>
        <v>diciembre / 2003</v>
      </c>
      <c r="D174" s="9" t="str">
        <f t="shared" si="7"/>
        <v>diciembre</v>
      </c>
      <c r="E174" s="10">
        <f>YEAR(Tabla1[[#This Row],[Hire Date]])</f>
        <v>2003</v>
      </c>
      <c r="F174" s="9" t="s">
        <v>152</v>
      </c>
      <c r="G174" s="9"/>
      <c r="H174" s="9" t="s">
        <v>115</v>
      </c>
      <c r="I174" s="10">
        <v>2005</v>
      </c>
      <c r="J174" s="11">
        <v>44000</v>
      </c>
      <c r="K174" s="11" t="s">
        <v>151</v>
      </c>
      <c r="L174" s="11">
        <v>2640</v>
      </c>
      <c r="M174" s="11">
        <v>0</v>
      </c>
      <c r="N174" s="11"/>
      <c r="O174" s="11">
        <f t="shared" si="8"/>
        <v>46640</v>
      </c>
      <c r="P174" s="8" t="s">
        <v>3</v>
      </c>
      <c r="Q174" s="10">
        <v>11</v>
      </c>
      <c r="R174" s="8">
        <v>8</v>
      </c>
      <c r="S174" s="8">
        <v>2</v>
      </c>
      <c r="T174" s="11"/>
      <c r="U174" s="8" t="str">
        <f>A174&amp;I174</f>
        <v>Yvette Hurtado 2005</v>
      </c>
    </row>
    <row r="175" spans="1:21" s="8" customFormat="1" x14ac:dyDescent="0.2">
      <c r="A175" s="8" t="s">
        <v>62</v>
      </c>
      <c r="B175" s="9">
        <v>38104</v>
      </c>
      <c r="C175" s="9" t="str">
        <f t="shared" si="6"/>
        <v>abril / 2004</v>
      </c>
      <c r="D175" s="9" t="str">
        <f t="shared" si="7"/>
        <v>abril</v>
      </c>
      <c r="E175" s="10">
        <f>YEAR(Tabla1[[#This Row],[Hire Date]])</f>
        <v>2004</v>
      </c>
      <c r="F175" s="9" t="s">
        <v>156</v>
      </c>
      <c r="G175" s="9"/>
      <c r="H175" s="9" t="s">
        <v>115</v>
      </c>
      <c r="I175" s="10">
        <v>2005</v>
      </c>
      <c r="J175" s="11">
        <v>54000</v>
      </c>
      <c r="K175" s="11" t="s">
        <v>149</v>
      </c>
      <c r="L175" s="11">
        <v>3240</v>
      </c>
      <c r="M175" s="11">
        <v>2160</v>
      </c>
      <c r="N175" s="11"/>
      <c r="O175" s="11">
        <f t="shared" si="8"/>
        <v>59400</v>
      </c>
      <c r="P175" s="8" t="s">
        <v>5</v>
      </c>
      <c r="Q175" s="10">
        <v>13</v>
      </c>
      <c r="R175" s="8">
        <v>3</v>
      </c>
      <c r="S175" s="8">
        <v>3</v>
      </c>
      <c r="T175" s="11"/>
      <c r="U175" s="8" t="str">
        <f>A175&amp;I175</f>
        <v>Rebecca Negrete2005</v>
      </c>
    </row>
    <row r="176" spans="1:21" s="8" customFormat="1" x14ac:dyDescent="0.2">
      <c r="A176" s="8" t="s">
        <v>47</v>
      </c>
      <c r="B176" s="9">
        <v>38131</v>
      </c>
      <c r="C176" s="9" t="str">
        <f t="shared" si="6"/>
        <v>mayo / 2004</v>
      </c>
      <c r="D176" s="9" t="str">
        <f t="shared" si="7"/>
        <v>mayo</v>
      </c>
      <c r="E176" s="10">
        <f>YEAR(Tabla1[[#This Row],[Hire Date]])</f>
        <v>2004</v>
      </c>
      <c r="F176" s="9" t="s">
        <v>155</v>
      </c>
      <c r="G176" s="9">
        <v>38364</v>
      </c>
      <c r="H176" s="9" t="s">
        <v>115</v>
      </c>
      <c r="I176" s="10">
        <v>2005</v>
      </c>
      <c r="J176" s="11">
        <v>45000</v>
      </c>
      <c r="K176" s="11" t="s">
        <v>151</v>
      </c>
      <c r="L176" s="11">
        <v>2250</v>
      </c>
      <c r="M176" s="11">
        <v>900</v>
      </c>
      <c r="N176" s="11"/>
      <c r="O176" s="11">
        <f t="shared" si="8"/>
        <v>48150</v>
      </c>
      <c r="P176" s="8" t="s">
        <v>2</v>
      </c>
      <c r="Q176" s="10">
        <v>11</v>
      </c>
      <c r="R176" s="8">
        <v>8</v>
      </c>
      <c r="S176" s="8">
        <v>3</v>
      </c>
      <c r="T176" s="11"/>
      <c r="U176" s="8" t="str">
        <f>A176&amp;I176</f>
        <v>William Melendez2005</v>
      </c>
    </row>
    <row r="177" spans="1:21" s="8" customFormat="1" x14ac:dyDescent="0.2">
      <c r="A177" s="8" t="s">
        <v>73</v>
      </c>
      <c r="B177" s="9">
        <v>38145</v>
      </c>
      <c r="C177" s="9" t="str">
        <f t="shared" si="6"/>
        <v>junio / 2004</v>
      </c>
      <c r="D177" s="9" t="str">
        <f t="shared" si="7"/>
        <v>junio</v>
      </c>
      <c r="E177" s="10">
        <f>YEAR(Tabla1[[#This Row],[Hire Date]])</f>
        <v>2004</v>
      </c>
      <c r="F177" s="9" t="s">
        <v>154</v>
      </c>
      <c r="G177" s="9"/>
      <c r="H177" s="9" t="s">
        <v>115</v>
      </c>
      <c r="I177" s="10">
        <v>2005</v>
      </c>
      <c r="J177" s="11">
        <v>62000</v>
      </c>
      <c r="K177" s="11" t="s">
        <v>149</v>
      </c>
      <c r="L177" s="11">
        <v>3720</v>
      </c>
      <c r="M177" s="11">
        <v>620</v>
      </c>
      <c r="N177" s="11"/>
      <c r="O177" s="11">
        <f t="shared" si="8"/>
        <v>66340</v>
      </c>
      <c r="P177" s="8" t="s">
        <v>9</v>
      </c>
      <c r="Q177" s="10">
        <v>13</v>
      </c>
      <c r="R177" s="8">
        <v>11</v>
      </c>
      <c r="S177" s="8">
        <v>4</v>
      </c>
      <c r="T177" s="11"/>
      <c r="U177" s="8" t="str">
        <f>A177&amp;I177</f>
        <v>Cassandra Perry2005</v>
      </c>
    </row>
    <row r="178" spans="1:21" s="8" customFormat="1" x14ac:dyDescent="0.2">
      <c r="A178" s="8" t="s">
        <v>21</v>
      </c>
      <c r="B178" s="9">
        <v>38146</v>
      </c>
      <c r="C178" s="9" t="str">
        <f t="shared" si="6"/>
        <v>junio / 2004</v>
      </c>
      <c r="D178" s="9" t="str">
        <f t="shared" si="7"/>
        <v>junio</v>
      </c>
      <c r="E178" s="10">
        <f>YEAR(Tabla1[[#This Row],[Hire Date]])</f>
        <v>2004</v>
      </c>
      <c r="F178" s="9" t="s">
        <v>153</v>
      </c>
      <c r="G178" s="9"/>
      <c r="H178" s="9" t="s">
        <v>115</v>
      </c>
      <c r="I178" s="10">
        <v>2005</v>
      </c>
      <c r="J178" s="11">
        <v>27000</v>
      </c>
      <c r="K178" s="11" t="s">
        <v>148</v>
      </c>
      <c r="L178" s="11">
        <v>2700</v>
      </c>
      <c r="M178" s="11">
        <v>0</v>
      </c>
      <c r="N178" s="11"/>
      <c r="O178" s="11">
        <f t="shared" si="8"/>
        <v>29700</v>
      </c>
      <c r="P178" s="8" t="s">
        <v>4</v>
      </c>
      <c r="Q178" s="10">
        <v>10</v>
      </c>
      <c r="R178" s="8">
        <v>7</v>
      </c>
      <c r="S178" s="8">
        <v>5</v>
      </c>
      <c r="T178" s="11"/>
      <c r="U178" s="8" t="str">
        <f>A178&amp;I178</f>
        <v>Johnathan A Wilhite2005</v>
      </c>
    </row>
    <row r="179" spans="1:21" s="8" customFormat="1" x14ac:dyDescent="0.2">
      <c r="A179" s="8" t="s">
        <v>52</v>
      </c>
      <c r="B179" s="9">
        <v>38200</v>
      </c>
      <c r="C179" s="9" t="str">
        <f t="shared" si="6"/>
        <v>agosto / 2004</v>
      </c>
      <c r="D179" s="9" t="str">
        <f t="shared" si="7"/>
        <v>agosto</v>
      </c>
      <c r="E179" s="10">
        <f>YEAR(Tabla1[[#This Row],[Hire Date]])</f>
        <v>2004</v>
      </c>
      <c r="F179" s="9" t="s">
        <v>152</v>
      </c>
      <c r="G179" s="9"/>
      <c r="H179" s="9" t="s">
        <v>115</v>
      </c>
      <c r="I179" s="10">
        <v>2005</v>
      </c>
      <c r="J179" s="11">
        <v>48000</v>
      </c>
      <c r="K179" s="11" t="s">
        <v>151</v>
      </c>
      <c r="L179" s="11">
        <v>2880</v>
      </c>
      <c r="M179" s="11">
        <v>480</v>
      </c>
      <c r="N179" s="11"/>
      <c r="O179" s="11">
        <f t="shared" si="8"/>
        <v>51360</v>
      </c>
      <c r="P179" s="8" t="s">
        <v>3</v>
      </c>
      <c r="Q179" s="10">
        <v>11</v>
      </c>
      <c r="R179" s="8">
        <v>5</v>
      </c>
      <c r="S179" s="8">
        <v>3</v>
      </c>
      <c r="T179" s="11"/>
      <c r="U179" s="8" t="str">
        <f>A179&amp;I179</f>
        <v>Bryan Brier2005</v>
      </c>
    </row>
    <row r="180" spans="1:21" s="8" customFormat="1" x14ac:dyDescent="0.2">
      <c r="A180" s="8" t="s">
        <v>90</v>
      </c>
      <c r="B180" s="9">
        <v>38310</v>
      </c>
      <c r="C180" s="9" t="str">
        <f t="shared" si="6"/>
        <v>noviembre / 2004</v>
      </c>
      <c r="D180" s="9" t="str">
        <f t="shared" si="7"/>
        <v>noviembre</v>
      </c>
      <c r="E180" s="10">
        <f>YEAR(Tabla1[[#This Row],[Hire Date]])</f>
        <v>2004</v>
      </c>
      <c r="F180" s="9" t="s">
        <v>152</v>
      </c>
      <c r="G180" s="9"/>
      <c r="H180" s="9" t="s">
        <v>115</v>
      </c>
      <c r="I180" s="10">
        <v>2005</v>
      </c>
      <c r="J180" s="11">
        <v>73000</v>
      </c>
      <c r="K180" s="11" t="s">
        <v>149</v>
      </c>
      <c r="L180" s="11">
        <v>8030</v>
      </c>
      <c r="M180" s="11">
        <v>0</v>
      </c>
      <c r="N180" s="11"/>
      <c r="O180" s="11">
        <f t="shared" si="8"/>
        <v>81030</v>
      </c>
      <c r="P180" s="8" t="s">
        <v>10</v>
      </c>
      <c r="Q180" s="10">
        <v>12</v>
      </c>
      <c r="R180" s="8">
        <v>3</v>
      </c>
      <c r="S180" s="8">
        <v>4</v>
      </c>
      <c r="T180" s="11"/>
      <c r="U180" s="8" t="str">
        <f>A180&amp;I180</f>
        <v>Rosa I. Peralta2005</v>
      </c>
    </row>
    <row r="181" spans="1:21" s="8" customFormat="1" x14ac:dyDescent="0.2">
      <c r="A181" s="8" t="s">
        <v>95</v>
      </c>
      <c r="B181" s="9">
        <v>38313</v>
      </c>
      <c r="C181" s="9" t="str">
        <f t="shared" si="6"/>
        <v>noviembre / 2004</v>
      </c>
      <c r="D181" s="9" t="str">
        <f t="shared" si="7"/>
        <v>noviembre</v>
      </c>
      <c r="E181" s="10">
        <f>YEAR(Tabla1[[#This Row],[Hire Date]])</f>
        <v>2004</v>
      </c>
      <c r="F181" s="9" t="s">
        <v>152</v>
      </c>
      <c r="G181" s="9"/>
      <c r="H181" s="9" t="s">
        <v>115</v>
      </c>
      <c r="I181" s="10">
        <v>2005</v>
      </c>
      <c r="J181" s="11">
        <v>77000</v>
      </c>
      <c r="K181" s="11" t="s">
        <v>146</v>
      </c>
      <c r="L181" s="11">
        <v>6160</v>
      </c>
      <c r="M181" s="11">
        <v>3850</v>
      </c>
      <c r="N181" s="11"/>
      <c r="O181" s="11">
        <f t="shared" si="8"/>
        <v>87010</v>
      </c>
      <c r="P181" s="8" t="s">
        <v>9</v>
      </c>
      <c r="Q181" s="10">
        <v>10</v>
      </c>
      <c r="R181" s="8">
        <v>4</v>
      </c>
      <c r="S181" s="8">
        <v>5</v>
      </c>
      <c r="T181" s="11"/>
      <c r="U181" s="8" t="str">
        <f>A181&amp;I181</f>
        <v>Micah Talia2005</v>
      </c>
    </row>
    <row r="182" spans="1:21" s="8" customFormat="1" x14ac:dyDescent="0.2">
      <c r="A182" s="8" t="s">
        <v>53</v>
      </c>
      <c r="B182" s="9">
        <v>38397</v>
      </c>
      <c r="C182" s="9" t="str">
        <f t="shared" si="6"/>
        <v>febrero / 2005</v>
      </c>
      <c r="D182" s="9" t="str">
        <f t="shared" si="7"/>
        <v>febrero</v>
      </c>
      <c r="E182" s="10">
        <f>YEAR(Tabla1[[#This Row],[Hire Date]])</f>
        <v>2005</v>
      </c>
      <c r="F182" s="9" t="s">
        <v>155</v>
      </c>
      <c r="G182" s="9"/>
      <c r="H182" s="9" t="s">
        <v>116</v>
      </c>
      <c r="I182" s="10">
        <v>2005</v>
      </c>
      <c r="J182" s="11">
        <v>48000</v>
      </c>
      <c r="K182" s="11" t="s">
        <v>151</v>
      </c>
      <c r="L182" s="11">
        <v>4800</v>
      </c>
      <c r="M182" s="11">
        <v>1440</v>
      </c>
      <c r="N182" s="11"/>
      <c r="O182" s="11">
        <f t="shared" si="8"/>
        <v>54240</v>
      </c>
      <c r="P182" s="8" t="s">
        <v>5</v>
      </c>
      <c r="Q182" s="10">
        <v>14</v>
      </c>
      <c r="R182" s="8">
        <v>2</v>
      </c>
      <c r="S182" s="8">
        <v>3</v>
      </c>
      <c r="U182" s="8" t="str">
        <f>A182&amp;I182</f>
        <v>Rebecca L. Haight2005</v>
      </c>
    </row>
    <row r="183" spans="1:21" s="8" customFormat="1" x14ac:dyDescent="0.2">
      <c r="A183" s="8" t="s">
        <v>103</v>
      </c>
      <c r="B183" s="9">
        <v>38415</v>
      </c>
      <c r="C183" s="9" t="str">
        <f t="shared" si="6"/>
        <v>marzo / 2005</v>
      </c>
      <c r="D183" s="9" t="str">
        <f t="shared" si="7"/>
        <v>marzo</v>
      </c>
      <c r="E183" s="10">
        <f>YEAR(Tabla1[[#This Row],[Hire Date]])</f>
        <v>2005</v>
      </c>
      <c r="F183" s="9" t="s">
        <v>154</v>
      </c>
      <c r="G183" s="9"/>
      <c r="H183" s="9" t="s">
        <v>115</v>
      </c>
      <c r="I183" s="10">
        <v>2005</v>
      </c>
      <c r="J183" s="11">
        <v>87000</v>
      </c>
      <c r="K183" s="11" t="s">
        <v>146</v>
      </c>
      <c r="L183" s="11">
        <v>7830</v>
      </c>
      <c r="M183" s="11">
        <v>1740</v>
      </c>
      <c r="N183" s="11"/>
      <c r="O183" s="11">
        <f t="shared" si="8"/>
        <v>96570</v>
      </c>
      <c r="P183" s="8" t="s">
        <v>6</v>
      </c>
      <c r="Q183" s="10">
        <v>11</v>
      </c>
      <c r="R183" s="8">
        <v>1</v>
      </c>
      <c r="S183" s="8">
        <v>4</v>
      </c>
      <c r="U183" s="8" t="str">
        <f>A183&amp;I183</f>
        <v>Katherine Battah2005</v>
      </c>
    </row>
    <row r="184" spans="1:21" s="8" customFormat="1" x14ac:dyDescent="0.2">
      <c r="A184" s="8" t="s">
        <v>93</v>
      </c>
      <c r="B184" s="9">
        <v>38420</v>
      </c>
      <c r="C184" s="9" t="str">
        <f t="shared" si="6"/>
        <v>marzo / 2005</v>
      </c>
      <c r="D184" s="9" t="str">
        <f t="shared" si="7"/>
        <v>marzo</v>
      </c>
      <c r="E184" s="10">
        <f>YEAR(Tabla1[[#This Row],[Hire Date]])</f>
        <v>2005</v>
      </c>
      <c r="F184" s="9" t="s">
        <v>153</v>
      </c>
      <c r="G184" s="9"/>
      <c r="H184" s="9" t="s">
        <v>115</v>
      </c>
      <c r="I184" s="10">
        <v>2005</v>
      </c>
      <c r="J184" s="11">
        <v>76000</v>
      </c>
      <c r="K184" s="11" t="s">
        <v>146</v>
      </c>
      <c r="L184" s="11">
        <v>9120</v>
      </c>
      <c r="M184" s="11">
        <v>0</v>
      </c>
      <c r="N184" s="11"/>
      <c r="O184" s="11">
        <f t="shared" si="8"/>
        <v>85120</v>
      </c>
      <c r="P184" s="8" t="s">
        <v>9</v>
      </c>
      <c r="Q184" s="10">
        <v>12</v>
      </c>
      <c r="R184" s="8">
        <v>0</v>
      </c>
      <c r="S184" s="8">
        <v>3</v>
      </c>
      <c r="U184" s="8" t="str">
        <f>A184&amp;I184</f>
        <v>Elena Miriam Woodburn2005</v>
      </c>
    </row>
    <row r="185" spans="1:21" s="8" customFormat="1" x14ac:dyDescent="0.2">
      <c r="A185" s="8" t="s">
        <v>100</v>
      </c>
      <c r="B185" s="9">
        <v>38436</v>
      </c>
      <c r="C185" s="9" t="str">
        <f t="shared" si="6"/>
        <v>marzo / 2005</v>
      </c>
      <c r="D185" s="9" t="str">
        <f t="shared" si="7"/>
        <v>marzo</v>
      </c>
      <c r="E185" s="10">
        <f>YEAR(Tabla1[[#This Row],[Hire Date]])</f>
        <v>2005</v>
      </c>
      <c r="F185" s="9" t="s">
        <v>156</v>
      </c>
      <c r="G185" s="9"/>
      <c r="H185" s="9" t="s">
        <v>115</v>
      </c>
      <c r="I185" s="10">
        <v>2005</v>
      </c>
      <c r="J185" s="11">
        <v>85000</v>
      </c>
      <c r="K185" s="11" t="s">
        <v>146</v>
      </c>
      <c r="L185" s="11">
        <v>4250</v>
      </c>
      <c r="M185" s="11">
        <v>1700</v>
      </c>
      <c r="N185" s="11"/>
      <c r="O185" s="11">
        <f t="shared" si="8"/>
        <v>90950</v>
      </c>
      <c r="P185" s="8" t="s">
        <v>10</v>
      </c>
      <c r="Q185" s="10">
        <v>11</v>
      </c>
      <c r="R185" s="8">
        <v>0</v>
      </c>
      <c r="S185" s="8">
        <v>2</v>
      </c>
      <c r="U185" s="8" t="str">
        <f>A185&amp;I185</f>
        <v>Tamara Pacheco2005</v>
      </c>
    </row>
    <row r="186" spans="1:21" s="8" customFormat="1" x14ac:dyDescent="0.2">
      <c r="A186" s="8" t="s">
        <v>74</v>
      </c>
      <c r="B186" s="9">
        <v>38477</v>
      </c>
      <c r="C186" s="9" t="str">
        <f t="shared" si="6"/>
        <v>mayo / 2005</v>
      </c>
      <c r="D186" s="9" t="str">
        <f t="shared" si="7"/>
        <v>mayo</v>
      </c>
      <c r="E186" s="10">
        <f>YEAR(Tabla1[[#This Row],[Hire Date]])</f>
        <v>2005</v>
      </c>
      <c r="F186" s="9" t="s">
        <v>152</v>
      </c>
      <c r="G186" s="9"/>
      <c r="H186" s="9" t="s">
        <v>115</v>
      </c>
      <c r="I186" s="10">
        <v>2005</v>
      </c>
      <c r="J186" s="11">
        <v>62000</v>
      </c>
      <c r="K186" s="11" t="s">
        <v>149</v>
      </c>
      <c r="L186" s="11">
        <v>4340</v>
      </c>
      <c r="M186" s="11">
        <v>1240</v>
      </c>
      <c r="N186" s="11"/>
      <c r="O186" s="11">
        <f t="shared" si="8"/>
        <v>67580</v>
      </c>
      <c r="P186" s="8" t="s">
        <v>3</v>
      </c>
      <c r="Q186" s="10">
        <v>13</v>
      </c>
      <c r="R186" s="8">
        <v>10</v>
      </c>
      <c r="S186" s="8">
        <v>4</v>
      </c>
      <c r="U186" s="8" t="str">
        <f>A186&amp;I186</f>
        <v>Krisaundra Hightower2005</v>
      </c>
    </row>
    <row r="187" spans="1:21" s="8" customFormat="1" x14ac:dyDescent="0.2">
      <c r="A187" s="8" t="s">
        <v>49</v>
      </c>
      <c r="B187" s="9">
        <v>38492</v>
      </c>
      <c r="C187" s="9" t="str">
        <f t="shared" si="6"/>
        <v>mayo / 2005</v>
      </c>
      <c r="D187" s="9" t="str">
        <f t="shared" si="7"/>
        <v>mayo</v>
      </c>
      <c r="E187" s="10">
        <f>YEAR(Tabla1[[#This Row],[Hire Date]])</f>
        <v>2005</v>
      </c>
      <c r="F187" s="9" t="s">
        <v>152</v>
      </c>
      <c r="G187" s="9"/>
      <c r="H187" s="9" t="s">
        <v>116</v>
      </c>
      <c r="I187" s="10">
        <v>2005</v>
      </c>
      <c r="J187" s="11">
        <v>46000</v>
      </c>
      <c r="K187" s="11" t="s">
        <v>151</v>
      </c>
      <c r="L187" s="11">
        <v>4140</v>
      </c>
      <c r="M187" s="11">
        <v>0</v>
      </c>
      <c r="N187" s="11">
        <v>15000</v>
      </c>
      <c r="O187" s="11">
        <f t="shared" si="8"/>
        <v>65140</v>
      </c>
      <c r="P187" s="8" t="s">
        <v>1</v>
      </c>
      <c r="Q187" s="10">
        <v>13</v>
      </c>
      <c r="R187" s="8">
        <v>8</v>
      </c>
      <c r="S187" s="8">
        <v>2</v>
      </c>
      <c r="U187" s="8" t="str">
        <f>A187&amp;I187</f>
        <v>Matthew W Yamaguchi2005</v>
      </c>
    </row>
    <row r="188" spans="1:21" s="8" customFormat="1" x14ac:dyDescent="0.2">
      <c r="A188" s="8" t="s">
        <v>89</v>
      </c>
      <c r="B188" s="9">
        <v>38568</v>
      </c>
      <c r="C188" s="9" t="str">
        <f t="shared" si="6"/>
        <v>agosto / 2005</v>
      </c>
      <c r="D188" s="9" t="str">
        <f t="shared" si="7"/>
        <v>agosto</v>
      </c>
      <c r="E188" s="10">
        <f>YEAR(Tabla1[[#This Row],[Hire Date]])</f>
        <v>2005</v>
      </c>
      <c r="F188" s="9" t="s">
        <v>152</v>
      </c>
      <c r="G188" s="9"/>
      <c r="H188" s="9" t="s">
        <v>115</v>
      </c>
      <c r="I188" s="10">
        <v>2005</v>
      </c>
      <c r="J188" s="11">
        <v>72000</v>
      </c>
      <c r="K188" s="11" t="s">
        <v>149</v>
      </c>
      <c r="L188" s="11">
        <v>3600</v>
      </c>
      <c r="M188" s="11">
        <v>1440</v>
      </c>
      <c r="N188" s="11"/>
      <c r="O188" s="11">
        <f t="shared" si="8"/>
        <v>77040</v>
      </c>
      <c r="P188" s="8" t="s">
        <v>5</v>
      </c>
      <c r="Q188" s="10">
        <v>15</v>
      </c>
      <c r="R188" s="8">
        <v>4</v>
      </c>
      <c r="S188" s="8">
        <v>3</v>
      </c>
      <c r="U188" s="8" t="str">
        <f>A188&amp;I188</f>
        <v>Laura Aguirre2005</v>
      </c>
    </row>
    <row r="189" spans="1:21" s="8" customFormat="1" x14ac:dyDescent="0.2">
      <c r="A189" s="8" t="s">
        <v>24</v>
      </c>
      <c r="B189" s="9">
        <v>38620</v>
      </c>
      <c r="C189" s="9" t="str">
        <f t="shared" si="6"/>
        <v>septiembre / 2005</v>
      </c>
      <c r="D189" s="9" t="str">
        <f t="shared" si="7"/>
        <v>septiembre</v>
      </c>
      <c r="E189" s="10">
        <f>YEAR(Tabla1[[#This Row],[Hire Date]])</f>
        <v>2005</v>
      </c>
      <c r="F189" s="9" t="s">
        <v>152</v>
      </c>
      <c r="G189" s="9"/>
      <c r="H189" s="9" t="s">
        <v>115</v>
      </c>
      <c r="I189" s="10">
        <v>2005</v>
      </c>
      <c r="J189" s="11">
        <v>28000</v>
      </c>
      <c r="K189" s="11" t="s">
        <v>148</v>
      </c>
      <c r="L189" s="11">
        <v>1960</v>
      </c>
      <c r="M189" s="11">
        <v>840</v>
      </c>
      <c r="N189" s="11"/>
      <c r="O189" s="11">
        <f t="shared" si="8"/>
        <v>30800</v>
      </c>
      <c r="P189" s="8" t="s">
        <v>2</v>
      </c>
      <c r="Q189" s="10">
        <v>10</v>
      </c>
      <c r="R189" s="8">
        <v>11</v>
      </c>
      <c r="S189" s="8">
        <v>5</v>
      </c>
      <c r="U189" s="8" t="str">
        <f>A189&amp;I189</f>
        <v>Eric W. Kilbride2005</v>
      </c>
    </row>
    <row r="190" spans="1:21" s="8" customFormat="1" x14ac:dyDescent="0.2">
      <c r="A190" s="8" t="s">
        <v>39</v>
      </c>
      <c r="B190" s="9">
        <v>38644</v>
      </c>
      <c r="C190" s="9" t="str">
        <f t="shared" si="6"/>
        <v>octubre / 2005</v>
      </c>
      <c r="D190" s="9" t="str">
        <f t="shared" si="7"/>
        <v>octubre</v>
      </c>
      <c r="E190" s="10">
        <f>YEAR(Tabla1[[#This Row],[Hire Date]])</f>
        <v>2005</v>
      </c>
      <c r="F190" s="9" t="s">
        <v>152</v>
      </c>
      <c r="G190" s="9"/>
      <c r="H190" s="9" t="s">
        <v>115</v>
      </c>
      <c r="I190" s="10">
        <v>2005</v>
      </c>
      <c r="J190" s="11">
        <v>40000</v>
      </c>
      <c r="K190" s="11" t="s">
        <v>151</v>
      </c>
      <c r="L190" s="11">
        <v>3200</v>
      </c>
      <c r="M190" s="11">
        <v>800</v>
      </c>
      <c r="N190" s="11"/>
      <c r="O190" s="11">
        <f t="shared" si="8"/>
        <v>44000</v>
      </c>
      <c r="P190" s="8" t="s">
        <v>6</v>
      </c>
      <c r="Q190" s="10">
        <v>13</v>
      </c>
      <c r="R190" s="8">
        <v>2</v>
      </c>
      <c r="S190" s="8">
        <v>4</v>
      </c>
      <c r="U190" s="8" t="str">
        <f>A190&amp;I190</f>
        <v>Melissa Torruella2005</v>
      </c>
    </row>
    <row r="191" spans="1:21" s="8" customFormat="1" x14ac:dyDescent="0.2">
      <c r="A191" s="8" t="s">
        <v>57</v>
      </c>
      <c r="B191" s="9">
        <v>38707</v>
      </c>
      <c r="C191" s="9" t="str">
        <f t="shared" si="6"/>
        <v>diciembre / 2005</v>
      </c>
      <c r="D191" s="9" t="str">
        <f t="shared" si="7"/>
        <v>diciembre</v>
      </c>
      <c r="E191" s="10">
        <f>YEAR(Tabla1[[#This Row],[Hire Date]])</f>
        <v>2005</v>
      </c>
      <c r="F191" s="9" t="s">
        <v>152</v>
      </c>
      <c r="G191" s="9"/>
      <c r="H191" s="9" t="s">
        <v>115</v>
      </c>
      <c r="I191" s="10">
        <v>2005</v>
      </c>
      <c r="J191" s="11">
        <v>52000</v>
      </c>
      <c r="K191" s="11" t="s">
        <v>149</v>
      </c>
      <c r="L191" s="11">
        <v>3120</v>
      </c>
      <c r="M191" s="11">
        <v>1040</v>
      </c>
      <c r="N191" s="11"/>
      <c r="O191" s="11">
        <f t="shared" si="8"/>
        <v>56160</v>
      </c>
      <c r="P191" s="8" t="s">
        <v>9</v>
      </c>
      <c r="Q191" s="10">
        <v>13</v>
      </c>
      <c r="R191" s="8">
        <v>4</v>
      </c>
      <c r="S191" s="8">
        <v>3</v>
      </c>
      <c r="U191" s="8" t="str">
        <f>A191&amp;I191</f>
        <v>Natalie H. Woodford2005</v>
      </c>
    </row>
    <row r="192" spans="1:21" s="8" customFormat="1" x14ac:dyDescent="0.2">
      <c r="A192" s="8" t="s">
        <v>105</v>
      </c>
      <c r="B192" s="9">
        <v>36659</v>
      </c>
      <c r="C192" s="9" t="str">
        <f t="shared" si="6"/>
        <v>mayo / 2000</v>
      </c>
      <c r="D192" s="9" t="str">
        <f t="shared" si="7"/>
        <v>mayo</v>
      </c>
      <c r="E192" s="10">
        <f>YEAR(Tabla1[[#This Row],[Hire Date]])</f>
        <v>2000</v>
      </c>
      <c r="F192" s="9" t="s">
        <v>152</v>
      </c>
      <c r="G192" s="9"/>
      <c r="H192" s="9" t="s">
        <v>116</v>
      </c>
      <c r="I192" s="10">
        <v>2006</v>
      </c>
      <c r="J192" s="11">
        <v>110000</v>
      </c>
      <c r="K192" s="11" t="s">
        <v>147</v>
      </c>
      <c r="L192" s="11">
        <v>6600</v>
      </c>
      <c r="M192" s="11">
        <v>2200</v>
      </c>
      <c r="N192" s="11"/>
      <c r="O192" s="11">
        <f t="shared" si="8"/>
        <v>118800</v>
      </c>
      <c r="P192" s="8" t="s">
        <v>4</v>
      </c>
      <c r="Q192" s="10">
        <v>10</v>
      </c>
      <c r="R192" s="8">
        <v>5</v>
      </c>
      <c r="S192" s="8">
        <v>2</v>
      </c>
      <c r="T192" s="11"/>
      <c r="U192" s="8" t="str">
        <f>A192&amp;I192</f>
        <v>Alison Johnson2006</v>
      </c>
    </row>
    <row r="193" spans="1:21" s="8" customFormat="1" x14ac:dyDescent="0.2">
      <c r="A193" s="8" t="s">
        <v>46</v>
      </c>
      <c r="B193" s="9">
        <v>36762</v>
      </c>
      <c r="C193" s="9" t="str">
        <f t="shared" si="6"/>
        <v>agosto / 2000</v>
      </c>
      <c r="D193" s="9" t="str">
        <f t="shared" si="7"/>
        <v>agosto</v>
      </c>
      <c r="E193" s="10">
        <f>YEAR(Tabla1[[#This Row],[Hire Date]])</f>
        <v>2000</v>
      </c>
      <c r="F193" s="9" t="s">
        <v>152</v>
      </c>
      <c r="G193" s="9"/>
      <c r="H193" s="9" t="s">
        <v>116</v>
      </c>
      <c r="I193" s="10">
        <v>2006</v>
      </c>
      <c r="J193" s="11">
        <v>63220</v>
      </c>
      <c r="K193" s="11" t="s">
        <v>149</v>
      </c>
      <c r="L193" s="11">
        <v>5057.6000000000004</v>
      </c>
      <c r="M193" s="11">
        <v>0</v>
      </c>
      <c r="N193" s="11">
        <v>86000</v>
      </c>
      <c r="O193" s="11">
        <f t="shared" si="8"/>
        <v>154277.6</v>
      </c>
      <c r="P193" s="8" t="s">
        <v>1</v>
      </c>
      <c r="Q193" s="10">
        <v>15</v>
      </c>
      <c r="R193" s="8">
        <v>9</v>
      </c>
      <c r="S193" s="8">
        <v>5</v>
      </c>
      <c r="T193" s="11"/>
      <c r="U193" s="8" t="str">
        <f>A193&amp;I193</f>
        <v>Julia  Hegwood 2006</v>
      </c>
    </row>
    <row r="194" spans="1:21" s="8" customFormat="1" x14ac:dyDescent="0.2">
      <c r="A194" s="8" t="s">
        <v>67</v>
      </c>
      <c r="B194" s="9">
        <v>36777</v>
      </c>
      <c r="C194" s="9" t="str">
        <f t="shared" si="6"/>
        <v>septiembre / 2000</v>
      </c>
      <c r="D194" s="9" t="str">
        <f t="shared" si="7"/>
        <v>septiembre</v>
      </c>
      <c r="E194" s="10">
        <f>YEAR(Tabla1[[#This Row],[Hire Date]])</f>
        <v>2000</v>
      </c>
      <c r="F194" s="9" t="s">
        <v>152</v>
      </c>
      <c r="G194" s="9">
        <v>38812</v>
      </c>
      <c r="H194" s="9" t="s">
        <v>116</v>
      </c>
      <c r="I194" s="10">
        <v>2006</v>
      </c>
      <c r="J194" s="11">
        <v>71760</v>
      </c>
      <c r="K194" s="11" t="s">
        <v>149</v>
      </c>
      <c r="L194" s="11">
        <v>7176</v>
      </c>
      <c r="M194" s="11">
        <v>1435.2</v>
      </c>
      <c r="N194" s="11"/>
      <c r="O194" s="11">
        <f t="shared" si="8"/>
        <v>80371.199999999997</v>
      </c>
      <c r="P194" s="8" t="s">
        <v>3</v>
      </c>
      <c r="Q194" s="10">
        <v>13</v>
      </c>
      <c r="R194" s="8">
        <v>11</v>
      </c>
      <c r="S194" s="8">
        <v>2</v>
      </c>
      <c r="T194" s="11"/>
      <c r="U194" s="8" t="str">
        <f>A194&amp;I194</f>
        <v>Jeremiah De Grazia2006</v>
      </c>
    </row>
    <row r="195" spans="1:21" s="8" customFormat="1" x14ac:dyDescent="0.2">
      <c r="A195" s="8" t="s">
        <v>31</v>
      </c>
      <c r="B195" s="9">
        <v>36817</v>
      </c>
      <c r="C195" s="9" t="str">
        <f t="shared" ref="C195:C258" si="9">TEXT(B195,"MMMM")&amp;" / "&amp;YEAR(B195)</f>
        <v>octubre / 2000</v>
      </c>
      <c r="D195" s="9" t="str">
        <f t="shared" ref="D195:D258" si="10">TEXT(B195,"MMMM")</f>
        <v>octubre</v>
      </c>
      <c r="E195" s="10">
        <f>YEAR(Tabla1[[#This Row],[Hire Date]])</f>
        <v>2000</v>
      </c>
      <c r="F195" s="9" t="s">
        <v>152</v>
      </c>
      <c r="G195" s="9"/>
      <c r="H195" s="9" t="s">
        <v>116</v>
      </c>
      <c r="I195" s="10">
        <v>2006</v>
      </c>
      <c r="J195" s="11">
        <v>46200</v>
      </c>
      <c r="K195" s="11" t="s">
        <v>151</v>
      </c>
      <c r="L195" s="11">
        <v>5082</v>
      </c>
      <c r="M195" s="11">
        <v>924</v>
      </c>
      <c r="N195" s="11"/>
      <c r="O195" s="11">
        <f t="shared" ref="O195:O258" si="11">SUM(J195:N195)</f>
        <v>52206</v>
      </c>
      <c r="P195" s="8" t="s">
        <v>2</v>
      </c>
      <c r="Q195" s="10">
        <v>10</v>
      </c>
      <c r="R195" s="8">
        <v>3</v>
      </c>
      <c r="S195" s="8">
        <v>2</v>
      </c>
      <c r="T195" s="11"/>
      <c r="U195" s="8" t="str">
        <f>A195&amp;I195</f>
        <v>Willow Nevandro2006</v>
      </c>
    </row>
    <row r="196" spans="1:21" s="8" customFormat="1" x14ac:dyDescent="0.2">
      <c r="A196" s="8" t="s">
        <v>60</v>
      </c>
      <c r="B196" s="9">
        <v>36867</v>
      </c>
      <c r="C196" s="9" t="str">
        <f t="shared" si="9"/>
        <v>diciembre / 2000</v>
      </c>
      <c r="D196" s="9" t="str">
        <f t="shared" si="10"/>
        <v>diciembre</v>
      </c>
      <c r="E196" s="10">
        <f>YEAR(Tabla1[[#This Row],[Hire Date]])</f>
        <v>2000</v>
      </c>
      <c r="F196" s="9" t="s">
        <v>152</v>
      </c>
      <c r="G196" s="9"/>
      <c r="H196" s="9" t="s">
        <v>116</v>
      </c>
      <c r="I196" s="10">
        <v>2006</v>
      </c>
      <c r="J196" s="11">
        <v>74900</v>
      </c>
      <c r="K196" s="11" t="s">
        <v>149</v>
      </c>
      <c r="L196" s="11">
        <v>8988</v>
      </c>
      <c r="M196" s="11">
        <v>749</v>
      </c>
      <c r="N196" s="11"/>
      <c r="O196" s="11">
        <f t="shared" si="11"/>
        <v>84637</v>
      </c>
      <c r="P196" s="8" t="s">
        <v>9</v>
      </c>
      <c r="Q196" s="10">
        <v>14</v>
      </c>
      <c r="R196" s="8">
        <v>2</v>
      </c>
      <c r="S196" s="8">
        <v>4</v>
      </c>
      <c r="T196" s="11"/>
      <c r="U196" s="8" t="str">
        <f>A196&amp;I196</f>
        <v>Martie Elmasian2006</v>
      </c>
    </row>
    <row r="197" spans="1:21" s="8" customFormat="1" x14ac:dyDescent="0.2">
      <c r="A197" s="8" t="s">
        <v>44</v>
      </c>
      <c r="B197" s="9">
        <v>36904</v>
      </c>
      <c r="C197" s="9" t="str">
        <f t="shared" si="9"/>
        <v>enero / 2001</v>
      </c>
      <c r="D197" s="9" t="str">
        <f t="shared" si="10"/>
        <v>enero</v>
      </c>
      <c r="E197" s="10">
        <f>YEAR(Tabla1[[#This Row],[Hire Date]])</f>
        <v>2001</v>
      </c>
      <c r="F197" s="9" t="s">
        <v>154</v>
      </c>
      <c r="G197" s="9"/>
      <c r="H197" s="9" t="s">
        <v>115</v>
      </c>
      <c r="I197" s="10">
        <v>2006</v>
      </c>
      <c r="J197" s="11">
        <v>56160</v>
      </c>
      <c r="K197" s="11" t="s">
        <v>149</v>
      </c>
      <c r="L197" s="11">
        <v>5054.3999999999996</v>
      </c>
      <c r="M197" s="11">
        <v>0</v>
      </c>
      <c r="N197" s="11">
        <v>115000</v>
      </c>
      <c r="O197" s="11">
        <f t="shared" si="11"/>
        <v>176214.39999999999</v>
      </c>
      <c r="P197" s="8" t="s">
        <v>1</v>
      </c>
      <c r="Q197" s="10">
        <v>14</v>
      </c>
      <c r="R197" s="8">
        <v>3</v>
      </c>
      <c r="S197" s="8">
        <v>3</v>
      </c>
      <c r="T197" s="11"/>
      <c r="U197" s="8" t="str">
        <f>A197&amp;I197</f>
        <v>Kelly Queen2006</v>
      </c>
    </row>
    <row r="198" spans="1:21" s="8" customFormat="1" x14ac:dyDescent="0.2">
      <c r="A198" s="8" t="s">
        <v>29</v>
      </c>
      <c r="B198" s="9">
        <v>37015</v>
      </c>
      <c r="C198" s="9" t="str">
        <f t="shared" si="9"/>
        <v>mayo / 2001</v>
      </c>
      <c r="D198" s="9" t="str">
        <f t="shared" si="10"/>
        <v>mayo</v>
      </c>
      <c r="E198" s="10">
        <f>YEAR(Tabla1[[#This Row],[Hire Date]])</f>
        <v>2001</v>
      </c>
      <c r="F198" s="9" t="s">
        <v>154</v>
      </c>
      <c r="G198" s="9"/>
      <c r="H198" s="9" t="s">
        <v>115</v>
      </c>
      <c r="I198" s="10">
        <v>2006</v>
      </c>
      <c r="J198" s="11">
        <v>46870</v>
      </c>
      <c r="K198" s="11" t="s">
        <v>151</v>
      </c>
      <c r="L198" s="11">
        <v>2343.5</v>
      </c>
      <c r="M198" s="11">
        <v>0</v>
      </c>
      <c r="N198" s="11"/>
      <c r="O198" s="11">
        <f t="shared" si="11"/>
        <v>49213.5</v>
      </c>
      <c r="P198" s="8" t="s">
        <v>9</v>
      </c>
      <c r="Q198" s="10">
        <v>12</v>
      </c>
      <c r="R198" s="8">
        <v>5</v>
      </c>
      <c r="S198" s="8">
        <v>4</v>
      </c>
      <c r="T198" s="11"/>
      <c r="U198" s="8" t="str">
        <f>A198&amp;I198</f>
        <v>Joeanne Melendez2006</v>
      </c>
    </row>
    <row r="199" spans="1:21" s="8" customFormat="1" x14ac:dyDescent="0.2">
      <c r="A199" s="8" t="s">
        <v>43</v>
      </c>
      <c r="B199" s="9">
        <v>37021</v>
      </c>
      <c r="C199" s="9" t="str">
        <f t="shared" si="9"/>
        <v>mayo / 2001</v>
      </c>
      <c r="D199" s="9" t="str">
        <f t="shared" si="10"/>
        <v>mayo</v>
      </c>
      <c r="E199" s="10">
        <f>YEAR(Tabla1[[#This Row],[Hire Date]])</f>
        <v>2001</v>
      </c>
      <c r="F199" s="9" t="s">
        <v>153</v>
      </c>
      <c r="G199" s="9"/>
      <c r="H199" s="9" t="s">
        <v>115</v>
      </c>
      <c r="I199" s="10">
        <v>2006</v>
      </c>
      <c r="J199" s="11">
        <v>52920</v>
      </c>
      <c r="K199" s="11" t="s">
        <v>149</v>
      </c>
      <c r="L199" s="11">
        <v>6350.4</v>
      </c>
      <c r="M199" s="11">
        <v>0</v>
      </c>
      <c r="N199" s="11">
        <v>80000</v>
      </c>
      <c r="O199" s="11">
        <f t="shared" si="11"/>
        <v>139270.39999999999</v>
      </c>
      <c r="P199" s="8" t="s">
        <v>1</v>
      </c>
      <c r="Q199" s="10">
        <v>11</v>
      </c>
      <c r="R199" s="8">
        <v>4</v>
      </c>
      <c r="S199" s="8">
        <v>2</v>
      </c>
      <c r="T199" s="11"/>
      <c r="U199" s="8" t="str">
        <f>A199&amp;I199</f>
        <v>Brian M Stucki2006</v>
      </c>
    </row>
    <row r="200" spans="1:21" s="8" customFormat="1" x14ac:dyDescent="0.2">
      <c r="A200" s="8" t="s">
        <v>75</v>
      </c>
      <c r="B200" s="9">
        <v>37065</v>
      </c>
      <c r="C200" s="9" t="str">
        <f t="shared" si="9"/>
        <v>junio / 2001</v>
      </c>
      <c r="D200" s="9" t="str">
        <f t="shared" si="10"/>
        <v>junio</v>
      </c>
      <c r="E200" s="10">
        <f>YEAR(Tabla1[[#This Row],[Hire Date]])</f>
        <v>2001</v>
      </c>
      <c r="F200" s="9" t="s">
        <v>153</v>
      </c>
      <c r="G200" s="9"/>
      <c r="H200" s="9" t="s">
        <v>115</v>
      </c>
      <c r="I200" s="10">
        <v>2006</v>
      </c>
      <c r="J200" s="11">
        <v>77760</v>
      </c>
      <c r="K200" s="11" t="s">
        <v>146</v>
      </c>
      <c r="L200" s="11">
        <v>8553.6</v>
      </c>
      <c r="M200" s="11">
        <v>3888</v>
      </c>
      <c r="N200" s="11"/>
      <c r="O200" s="11">
        <f t="shared" si="11"/>
        <v>90201.600000000006</v>
      </c>
      <c r="P200" s="8" t="s">
        <v>10</v>
      </c>
      <c r="Q200" s="10">
        <v>15</v>
      </c>
      <c r="R200" s="8">
        <v>10</v>
      </c>
      <c r="S200" s="8">
        <v>5</v>
      </c>
      <c r="T200" s="11"/>
      <c r="U200" s="8" t="str">
        <f>A200&amp;I200</f>
        <v>Cindy Summerville2006</v>
      </c>
    </row>
    <row r="201" spans="1:21" s="8" customFormat="1" x14ac:dyDescent="0.2">
      <c r="A201" s="8" t="s">
        <v>83</v>
      </c>
      <c r="B201" s="9">
        <v>37170</v>
      </c>
      <c r="C201" s="9" t="str">
        <f t="shared" si="9"/>
        <v>octubre / 2001</v>
      </c>
      <c r="D201" s="9" t="str">
        <f t="shared" si="10"/>
        <v>octubre</v>
      </c>
      <c r="E201" s="10">
        <f>YEAR(Tabla1[[#This Row],[Hire Date]])</f>
        <v>2001</v>
      </c>
      <c r="F201" s="9" t="s">
        <v>153</v>
      </c>
      <c r="G201" s="9"/>
      <c r="H201" s="9" t="s">
        <v>115</v>
      </c>
      <c r="I201" s="10">
        <v>2006</v>
      </c>
      <c r="J201" s="11">
        <v>81000</v>
      </c>
      <c r="K201" s="11" t="s">
        <v>146</v>
      </c>
      <c r="L201" s="11">
        <v>4050</v>
      </c>
      <c r="M201" s="11">
        <v>4050</v>
      </c>
      <c r="N201" s="11"/>
      <c r="O201" s="11">
        <f t="shared" si="11"/>
        <v>89100</v>
      </c>
      <c r="P201" s="8" t="s">
        <v>5</v>
      </c>
      <c r="Q201" s="10">
        <v>15</v>
      </c>
      <c r="R201" s="8">
        <v>7</v>
      </c>
      <c r="S201" s="8">
        <v>3</v>
      </c>
      <c r="T201" s="11"/>
      <c r="U201" s="8" t="str">
        <f>A201&amp;I201</f>
        <v>Bryan Anderson2006</v>
      </c>
    </row>
    <row r="202" spans="1:21" s="8" customFormat="1" x14ac:dyDescent="0.2">
      <c r="A202" s="8" t="s">
        <v>23</v>
      </c>
      <c r="B202" s="9">
        <v>37185</v>
      </c>
      <c r="C202" s="9" t="str">
        <f t="shared" si="9"/>
        <v>octubre / 2001</v>
      </c>
      <c r="D202" s="9" t="str">
        <f t="shared" si="10"/>
        <v>octubre</v>
      </c>
      <c r="E202" s="10">
        <f>YEAR(Tabla1[[#This Row],[Hire Date]])</f>
        <v>2001</v>
      </c>
      <c r="F202" s="9" t="s">
        <v>152</v>
      </c>
      <c r="G202" s="9"/>
      <c r="H202" s="9" t="s">
        <v>115</v>
      </c>
      <c r="I202" s="10">
        <v>2006</v>
      </c>
      <c r="J202" s="11">
        <v>42900</v>
      </c>
      <c r="K202" s="11" t="s">
        <v>151</v>
      </c>
      <c r="L202" s="11">
        <v>5148</v>
      </c>
      <c r="M202" s="11">
        <v>1716</v>
      </c>
      <c r="N202" s="11"/>
      <c r="O202" s="11">
        <f t="shared" si="11"/>
        <v>49764</v>
      </c>
      <c r="P202" s="8" t="s">
        <v>9</v>
      </c>
      <c r="Q202" s="10">
        <v>13</v>
      </c>
      <c r="R202" s="8">
        <v>7</v>
      </c>
      <c r="S202" s="8">
        <v>3</v>
      </c>
      <c r="T202" s="11"/>
      <c r="U202" s="8" t="str">
        <f>A202&amp;I202</f>
        <v>Janalee Eggleston2006</v>
      </c>
    </row>
    <row r="203" spans="1:21" s="8" customFormat="1" x14ac:dyDescent="0.2">
      <c r="A203" s="8" t="s">
        <v>69</v>
      </c>
      <c r="B203" s="9">
        <v>37186</v>
      </c>
      <c r="C203" s="9" t="str">
        <f t="shared" si="9"/>
        <v>octubre / 2001</v>
      </c>
      <c r="D203" s="9" t="str">
        <f t="shared" si="10"/>
        <v>octubre</v>
      </c>
      <c r="E203" s="10">
        <f>YEAR(Tabla1[[#This Row],[Hire Date]])</f>
        <v>2001</v>
      </c>
      <c r="F203" s="9" t="s">
        <v>152</v>
      </c>
      <c r="G203" s="9"/>
      <c r="H203" s="9" t="s">
        <v>115</v>
      </c>
      <c r="I203" s="10">
        <v>2006</v>
      </c>
      <c r="J203" s="11">
        <v>74800</v>
      </c>
      <c r="K203" s="11" t="s">
        <v>149</v>
      </c>
      <c r="L203" s="11">
        <v>7480</v>
      </c>
      <c r="M203" s="11">
        <v>0</v>
      </c>
      <c r="N203" s="11"/>
      <c r="O203" s="11">
        <f t="shared" si="11"/>
        <v>82280</v>
      </c>
      <c r="P203" s="8" t="s">
        <v>10</v>
      </c>
      <c r="Q203" s="10">
        <v>14</v>
      </c>
      <c r="R203" s="8">
        <v>6</v>
      </c>
      <c r="S203" s="8">
        <v>3</v>
      </c>
      <c r="T203" s="11"/>
      <c r="U203" s="8" t="str">
        <f>A203&amp;I203</f>
        <v>Elena Miriam Hillen 2006</v>
      </c>
    </row>
    <row r="204" spans="1:21" s="8" customFormat="1" x14ac:dyDescent="0.2">
      <c r="A204" s="8" t="s">
        <v>68</v>
      </c>
      <c r="B204" s="9">
        <v>37218</v>
      </c>
      <c r="C204" s="9" t="str">
        <f t="shared" si="9"/>
        <v>noviembre / 2001</v>
      </c>
      <c r="D204" s="9" t="str">
        <f t="shared" si="10"/>
        <v>noviembre</v>
      </c>
      <c r="E204" s="10">
        <f>YEAR(Tabla1[[#This Row],[Hire Date]])</f>
        <v>2001</v>
      </c>
      <c r="F204" s="9" t="s">
        <v>152</v>
      </c>
      <c r="G204" s="9"/>
      <c r="H204" s="9" t="s">
        <v>115</v>
      </c>
      <c r="I204" s="10">
        <v>2006</v>
      </c>
      <c r="J204" s="11">
        <v>77000</v>
      </c>
      <c r="K204" s="11" t="s">
        <v>146</v>
      </c>
      <c r="L204" s="11">
        <v>9240</v>
      </c>
      <c r="M204" s="11">
        <v>3850</v>
      </c>
      <c r="N204" s="11"/>
      <c r="O204" s="11">
        <f t="shared" si="11"/>
        <v>90090</v>
      </c>
      <c r="P204" s="8" t="s">
        <v>7</v>
      </c>
      <c r="Q204" s="10">
        <v>11</v>
      </c>
      <c r="R204" s="8">
        <v>3</v>
      </c>
      <c r="S204" s="8">
        <v>5</v>
      </c>
      <c r="T204" s="11"/>
      <c r="U204" s="8" t="str">
        <f>A204&amp;I204</f>
        <v>Stacy L Chen2006</v>
      </c>
    </row>
    <row r="205" spans="1:21" s="8" customFormat="1" x14ac:dyDescent="0.2">
      <c r="A205" s="8" t="s">
        <v>78</v>
      </c>
      <c r="B205" s="9">
        <v>37228</v>
      </c>
      <c r="C205" s="9" t="str">
        <f t="shared" si="9"/>
        <v>diciembre / 2001</v>
      </c>
      <c r="D205" s="9" t="str">
        <f t="shared" si="10"/>
        <v>diciembre</v>
      </c>
      <c r="E205" s="10">
        <f>YEAR(Tabla1[[#This Row],[Hire Date]])</f>
        <v>2001</v>
      </c>
      <c r="F205" s="9" t="s">
        <v>152</v>
      </c>
      <c r="G205" s="9"/>
      <c r="H205" s="9" t="s">
        <v>115</v>
      </c>
      <c r="I205" s="10">
        <v>2006</v>
      </c>
      <c r="J205" s="11">
        <v>81750</v>
      </c>
      <c r="K205" s="11" t="s">
        <v>146</v>
      </c>
      <c r="L205" s="11">
        <v>5722.5</v>
      </c>
      <c r="M205" s="11">
        <v>817.5</v>
      </c>
      <c r="N205" s="11"/>
      <c r="O205" s="11">
        <f t="shared" si="11"/>
        <v>88290</v>
      </c>
      <c r="P205" s="8" t="s">
        <v>2</v>
      </c>
      <c r="Q205" s="10">
        <v>13</v>
      </c>
      <c r="R205" s="8">
        <v>3</v>
      </c>
      <c r="S205" s="8">
        <v>4</v>
      </c>
      <c r="T205" s="11"/>
      <c r="U205" s="8" t="str">
        <f>A205&amp;I205</f>
        <v>Alexis Ripley2006</v>
      </c>
    </row>
    <row r="206" spans="1:21" s="8" customFormat="1" x14ac:dyDescent="0.2">
      <c r="A206" s="8" t="s">
        <v>64</v>
      </c>
      <c r="B206" s="9">
        <v>37246</v>
      </c>
      <c r="C206" s="9" t="str">
        <f t="shared" si="9"/>
        <v>diciembre / 2001</v>
      </c>
      <c r="D206" s="9" t="str">
        <f t="shared" si="10"/>
        <v>diciembre</v>
      </c>
      <c r="E206" s="10">
        <f>YEAR(Tabla1[[#This Row],[Hire Date]])</f>
        <v>2001</v>
      </c>
      <c r="F206" s="9" t="s">
        <v>152</v>
      </c>
      <c r="G206" s="9"/>
      <c r="H206" s="9" t="s">
        <v>115</v>
      </c>
      <c r="I206" s="10">
        <v>2006</v>
      </c>
      <c r="J206" s="11">
        <v>68250</v>
      </c>
      <c r="K206" s="11" t="s">
        <v>149</v>
      </c>
      <c r="L206" s="11">
        <v>6142.5</v>
      </c>
      <c r="M206" s="11">
        <v>1365</v>
      </c>
      <c r="N206" s="11"/>
      <c r="O206" s="11">
        <f t="shared" si="11"/>
        <v>75757.5</v>
      </c>
      <c r="P206" s="8" t="s">
        <v>10</v>
      </c>
      <c r="Q206" s="10">
        <v>14</v>
      </c>
      <c r="R206" s="8">
        <v>9</v>
      </c>
      <c r="S206" s="8">
        <v>5</v>
      </c>
      <c r="T206" s="11"/>
      <c r="U206" s="8" t="str">
        <f>A206&amp;I206</f>
        <v>Micah Chokeir2006</v>
      </c>
    </row>
    <row r="207" spans="1:21" s="8" customFormat="1" x14ac:dyDescent="0.2">
      <c r="A207" s="8" t="s">
        <v>92</v>
      </c>
      <c r="B207" s="9">
        <v>37246</v>
      </c>
      <c r="C207" s="9" t="str">
        <f t="shared" si="9"/>
        <v>diciembre / 2001</v>
      </c>
      <c r="D207" s="9" t="str">
        <f t="shared" si="10"/>
        <v>diciembre</v>
      </c>
      <c r="E207" s="10">
        <f>YEAR(Tabla1[[#This Row],[Hire Date]])</f>
        <v>2001</v>
      </c>
      <c r="F207" s="9" t="s">
        <v>152</v>
      </c>
      <c r="G207" s="9"/>
      <c r="H207" s="9" t="s">
        <v>115</v>
      </c>
      <c r="I207" s="10">
        <v>2006</v>
      </c>
      <c r="J207" s="11">
        <v>90200</v>
      </c>
      <c r="K207" s="11" t="s">
        <v>146</v>
      </c>
      <c r="L207" s="11">
        <v>4510</v>
      </c>
      <c r="M207" s="11">
        <v>2706</v>
      </c>
      <c r="N207" s="11"/>
      <c r="O207" s="11">
        <f t="shared" si="11"/>
        <v>97416</v>
      </c>
      <c r="P207" s="8" t="s">
        <v>2</v>
      </c>
      <c r="Q207" s="10">
        <v>14</v>
      </c>
      <c r="R207" s="8">
        <v>9</v>
      </c>
      <c r="S207" s="8">
        <v>3</v>
      </c>
      <c r="T207" s="11"/>
      <c r="U207" s="8" t="str">
        <f>A207&amp;I207</f>
        <v>Jesse Wooten2006</v>
      </c>
    </row>
    <row r="208" spans="1:21" s="8" customFormat="1" x14ac:dyDescent="0.2">
      <c r="A208" s="8" t="s">
        <v>98</v>
      </c>
      <c r="B208" s="9">
        <v>37249</v>
      </c>
      <c r="C208" s="9" t="str">
        <f t="shared" si="9"/>
        <v>diciembre / 2001</v>
      </c>
      <c r="D208" s="9" t="str">
        <f t="shared" si="10"/>
        <v>diciembre</v>
      </c>
      <c r="E208" s="10">
        <f>YEAR(Tabla1[[#This Row],[Hire Date]])</f>
        <v>2001</v>
      </c>
      <c r="F208" s="9" t="s">
        <v>152</v>
      </c>
      <c r="G208" s="9"/>
      <c r="H208" s="9" t="s">
        <v>115</v>
      </c>
      <c r="I208" s="10">
        <v>2006</v>
      </c>
      <c r="J208" s="11">
        <v>101370</v>
      </c>
      <c r="K208" s="11" t="s">
        <v>147</v>
      </c>
      <c r="L208" s="11">
        <v>12164.4</v>
      </c>
      <c r="M208" s="11">
        <v>0</v>
      </c>
      <c r="N208" s="11"/>
      <c r="O208" s="11">
        <f t="shared" si="11"/>
        <v>113534.39999999999</v>
      </c>
      <c r="P208" s="8" t="s">
        <v>6</v>
      </c>
      <c r="Q208" s="10">
        <v>13</v>
      </c>
      <c r="R208" s="8">
        <v>1</v>
      </c>
      <c r="S208" s="8">
        <v>2</v>
      </c>
      <c r="T208" s="11"/>
      <c r="U208" s="8" t="str">
        <f>A208&amp;I208</f>
        <v>Ryan Kennedy 2006</v>
      </c>
    </row>
    <row r="209" spans="1:21" s="8" customFormat="1" x14ac:dyDescent="0.2">
      <c r="A209" s="8" t="s">
        <v>51</v>
      </c>
      <c r="B209" s="9">
        <v>37259</v>
      </c>
      <c r="C209" s="9" t="str">
        <f t="shared" si="9"/>
        <v>enero / 2002</v>
      </c>
      <c r="D209" s="9" t="str">
        <f t="shared" si="10"/>
        <v>enero</v>
      </c>
      <c r="E209" s="10">
        <f>YEAR(Tabla1[[#This Row],[Hire Date]])</f>
        <v>2002</v>
      </c>
      <c r="F209" s="9" t="s">
        <v>152</v>
      </c>
      <c r="G209" s="9"/>
      <c r="H209" s="9" t="s">
        <v>115</v>
      </c>
      <c r="I209" s="10">
        <v>2006</v>
      </c>
      <c r="J209" s="11">
        <v>59400</v>
      </c>
      <c r="K209" s="11" t="s">
        <v>149</v>
      </c>
      <c r="L209" s="11">
        <v>4752</v>
      </c>
      <c r="M209" s="11">
        <v>594</v>
      </c>
      <c r="N209" s="11"/>
      <c r="O209" s="11">
        <f t="shared" si="11"/>
        <v>64746</v>
      </c>
      <c r="P209" s="8" t="s">
        <v>5</v>
      </c>
      <c r="Q209" s="10">
        <v>11</v>
      </c>
      <c r="R209" s="8">
        <v>10</v>
      </c>
      <c r="S209" s="8">
        <v>4</v>
      </c>
      <c r="T209" s="11"/>
      <c r="U209" s="8" t="str">
        <f>A209&amp;I209</f>
        <v>James Wilson2006</v>
      </c>
    </row>
    <row r="210" spans="1:21" s="8" customFormat="1" x14ac:dyDescent="0.2">
      <c r="A210" s="8" t="s">
        <v>42</v>
      </c>
      <c r="B210" s="9">
        <v>37289</v>
      </c>
      <c r="C210" s="9" t="str">
        <f t="shared" si="9"/>
        <v>febrero / 2002</v>
      </c>
      <c r="D210" s="9" t="str">
        <f t="shared" si="10"/>
        <v>febrero</v>
      </c>
      <c r="E210" s="10">
        <f>YEAR(Tabla1[[#This Row],[Hire Date]])</f>
        <v>2002</v>
      </c>
      <c r="F210" s="9" t="s">
        <v>152</v>
      </c>
      <c r="G210" s="9"/>
      <c r="H210" s="9" t="s">
        <v>115</v>
      </c>
      <c r="I210" s="10">
        <v>2006</v>
      </c>
      <c r="J210" s="11">
        <v>55500</v>
      </c>
      <c r="K210" s="11" t="s">
        <v>149</v>
      </c>
      <c r="L210" s="11">
        <v>6105</v>
      </c>
      <c r="M210" s="11">
        <v>1110</v>
      </c>
      <c r="N210" s="11"/>
      <c r="O210" s="11">
        <f t="shared" si="11"/>
        <v>62715</v>
      </c>
      <c r="P210" s="8" t="s">
        <v>5</v>
      </c>
      <c r="Q210" s="10">
        <v>15</v>
      </c>
      <c r="R210" s="8">
        <v>4</v>
      </c>
      <c r="S210" s="8">
        <v>4</v>
      </c>
      <c r="T210" s="11"/>
      <c r="U210" s="8" t="str">
        <f>A210&amp;I210</f>
        <v>Steven  Bolin2006</v>
      </c>
    </row>
    <row r="211" spans="1:21" s="8" customFormat="1" x14ac:dyDescent="0.2">
      <c r="A211" s="8" t="s">
        <v>94</v>
      </c>
      <c r="B211" s="9">
        <v>37295</v>
      </c>
      <c r="C211" s="9" t="str">
        <f t="shared" si="9"/>
        <v>febrero / 2002</v>
      </c>
      <c r="D211" s="9" t="str">
        <f t="shared" si="10"/>
        <v>febrero</v>
      </c>
      <c r="E211" s="10">
        <f>YEAR(Tabla1[[#This Row],[Hire Date]])</f>
        <v>2002</v>
      </c>
      <c r="F211" s="9" t="s">
        <v>152</v>
      </c>
      <c r="G211" s="9"/>
      <c r="H211" s="9" t="s">
        <v>115</v>
      </c>
      <c r="I211" s="10">
        <v>2006</v>
      </c>
      <c r="J211" s="11">
        <v>90950</v>
      </c>
      <c r="K211" s="11" t="s">
        <v>146</v>
      </c>
      <c r="L211" s="11">
        <v>4547.5</v>
      </c>
      <c r="M211" s="11">
        <v>0</v>
      </c>
      <c r="N211" s="11"/>
      <c r="O211" s="11">
        <f t="shared" si="11"/>
        <v>95497.5</v>
      </c>
      <c r="P211" s="8" t="s">
        <v>10</v>
      </c>
      <c r="Q211" s="10">
        <v>12</v>
      </c>
      <c r="R211" s="8">
        <v>1</v>
      </c>
      <c r="S211" s="8">
        <v>4</v>
      </c>
      <c r="T211" s="11"/>
      <c r="U211" s="8" t="str">
        <f>A211&amp;I211</f>
        <v>Gabriel R. Self2006</v>
      </c>
    </row>
    <row r="212" spans="1:21" s="8" customFormat="1" x14ac:dyDescent="0.2">
      <c r="A212" s="8" t="s">
        <v>50</v>
      </c>
      <c r="B212" s="9">
        <v>37442</v>
      </c>
      <c r="C212" s="9" t="str">
        <f t="shared" si="9"/>
        <v>julio / 2002</v>
      </c>
      <c r="D212" s="9" t="str">
        <f t="shared" si="10"/>
        <v>julio</v>
      </c>
      <c r="E212" s="10">
        <f>YEAR(Tabla1[[#This Row],[Hire Date]])</f>
        <v>2002</v>
      </c>
      <c r="F212" s="9" t="s">
        <v>156</v>
      </c>
      <c r="G212" s="9"/>
      <c r="H212" s="9" t="s">
        <v>115</v>
      </c>
      <c r="I212" s="10">
        <v>2006</v>
      </c>
      <c r="J212" s="11">
        <v>56160</v>
      </c>
      <c r="K212" s="11" t="s">
        <v>149</v>
      </c>
      <c r="L212" s="11">
        <v>4492.8</v>
      </c>
      <c r="M212" s="11">
        <v>1684.8</v>
      </c>
      <c r="N212" s="11"/>
      <c r="O212" s="11">
        <f t="shared" si="11"/>
        <v>62337.600000000006</v>
      </c>
      <c r="P212" s="8" t="s">
        <v>7</v>
      </c>
      <c r="Q212" s="10">
        <v>15</v>
      </c>
      <c r="R212" s="8">
        <v>8</v>
      </c>
      <c r="S212" s="8">
        <v>4</v>
      </c>
      <c r="T212" s="11"/>
      <c r="U212" s="8" t="str">
        <f>A212&amp;I212</f>
        <v>Manuel Steele2006</v>
      </c>
    </row>
    <row r="213" spans="1:21" s="8" customFormat="1" x14ac:dyDescent="0.2">
      <c r="A213" s="8" t="s">
        <v>18</v>
      </c>
      <c r="B213" s="9">
        <v>37637</v>
      </c>
      <c r="C213" s="9" t="str">
        <f t="shared" si="9"/>
        <v>enero / 2003</v>
      </c>
      <c r="D213" s="9" t="str">
        <f t="shared" si="10"/>
        <v>enero</v>
      </c>
      <c r="E213" s="10">
        <f>YEAR(Tabla1[[#This Row],[Hire Date]])</f>
        <v>2003</v>
      </c>
      <c r="F213" s="9" t="s">
        <v>155</v>
      </c>
      <c r="G213" s="9"/>
      <c r="H213" s="9" t="s">
        <v>115</v>
      </c>
      <c r="I213" s="10">
        <v>2006</v>
      </c>
      <c r="J213" s="11">
        <v>28600</v>
      </c>
      <c r="K213" s="11" t="s">
        <v>148</v>
      </c>
      <c r="L213" s="11">
        <v>1430</v>
      </c>
      <c r="M213" s="11">
        <v>858</v>
      </c>
      <c r="N213" s="11"/>
      <c r="O213" s="11">
        <f t="shared" si="11"/>
        <v>30888</v>
      </c>
      <c r="P213" s="8" t="s">
        <v>2</v>
      </c>
      <c r="Q213" s="10">
        <v>12</v>
      </c>
      <c r="R213" s="8">
        <v>11</v>
      </c>
      <c r="S213" s="8">
        <v>4</v>
      </c>
      <c r="T213" s="11"/>
      <c r="U213" s="8" t="str">
        <f>A213&amp;I213</f>
        <v>Richard  Garza2006</v>
      </c>
    </row>
    <row r="214" spans="1:21" s="8" customFormat="1" x14ac:dyDescent="0.2">
      <c r="A214" s="8" t="s">
        <v>27</v>
      </c>
      <c r="B214" s="9">
        <v>37702</v>
      </c>
      <c r="C214" s="9" t="str">
        <f t="shared" si="9"/>
        <v>marzo / 2003</v>
      </c>
      <c r="D214" s="9" t="str">
        <f t="shared" si="10"/>
        <v>marzo</v>
      </c>
      <c r="E214" s="10">
        <f>YEAR(Tabla1[[#This Row],[Hire Date]])</f>
        <v>2003</v>
      </c>
      <c r="F214" s="9" t="s">
        <v>155</v>
      </c>
      <c r="G214" s="9"/>
      <c r="H214" s="9" t="s">
        <v>115</v>
      </c>
      <c r="I214" s="10">
        <v>2006</v>
      </c>
      <c r="J214" s="11">
        <v>36630</v>
      </c>
      <c r="K214" s="11" t="s">
        <v>151</v>
      </c>
      <c r="L214" s="11">
        <v>4395.6000000000004</v>
      </c>
      <c r="M214" s="11">
        <v>0</v>
      </c>
      <c r="N214" s="11"/>
      <c r="O214" s="11">
        <f t="shared" si="11"/>
        <v>41025.599999999999</v>
      </c>
      <c r="P214" s="8" t="s">
        <v>2</v>
      </c>
      <c r="Q214" s="10">
        <v>12</v>
      </c>
      <c r="R214" s="8">
        <v>6</v>
      </c>
      <c r="S214" s="8">
        <v>2</v>
      </c>
      <c r="T214" s="11"/>
      <c r="U214" s="8" t="str">
        <f>A214&amp;I214</f>
        <v>Joshua Daniel2006</v>
      </c>
    </row>
    <row r="215" spans="1:21" s="8" customFormat="1" x14ac:dyDescent="0.2">
      <c r="A215" s="8" t="s">
        <v>26</v>
      </c>
      <c r="B215" s="9">
        <v>37741</v>
      </c>
      <c r="C215" s="9" t="str">
        <f t="shared" si="9"/>
        <v>abril / 2003</v>
      </c>
      <c r="D215" s="9" t="str">
        <f t="shared" si="10"/>
        <v>abril</v>
      </c>
      <c r="E215" s="10">
        <f>YEAR(Tabla1[[#This Row],[Hire Date]])</f>
        <v>2003</v>
      </c>
      <c r="F215" s="9" t="s">
        <v>155</v>
      </c>
      <c r="G215" s="9">
        <v>38952</v>
      </c>
      <c r="H215" s="9" t="s">
        <v>115</v>
      </c>
      <c r="I215" s="10">
        <v>2006</v>
      </c>
      <c r="J215" s="11">
        <v>37450</v>
      </c>
      <c r="K215" s="11" t="s">
        <v>151</v>
      </c>
      <c r="L215" s="11">
        <v>4494</v>
      </c>
      <c r="M215" s="11">
        <v>1872.5</v>
      </c>
      <c r="N215" s="11"/>
      <c r="O215" s="11">
        <f t="shared" si="11"/>
        <v>43816.5</v>
      </c>
      <c r="P215" s="8" t="s">
        <v>5</v>
      </c>
      <c r="Q215" s="10">
        <v>13</v>
      </c>
      <c r="R215" s="8">
        <v>5</v>
      </c>
      <c r="S215" s="8">
        <v>3</v>
      </c>
      <c r="T215" s="11"/>
      <c r="U215" s="8" t="str">
        <f>A215&amp;I215</f>
        <v>Shireen Battah2006</v>
      </c>
    </row>
    <row r="216" spans="1:21" s="8" customFormat="1" x14ac:dyDescent="0.2">
      <c r="A216" s="8" t="s">
        <v>87</v>
      </c>
      <c r="B216" s="9">
        <v>37770</v>
      </c>
      <c r="C216" s="9" t="str">
        <f t="shared" si="9"/>
        <v>mayo / 2003</v>
      </c>
      <c r="D216" s="9" t="str">
        <f t="shared" si="10"/>
        <v>mayo</v>
      </c>
      <c r="E216" s="10">
        <f>YEAR(Tabla1[[#This Row],[Hire Date]])</f>
        <v>2003</v>
      </c>
      <c r="F216" s="9" t="s">
        <v>155</v>
      </c>
      <c r="G216" s="9"/>
      <c r="H216" s="9" t="s">
        <v>115</v>
      </c>
      <c r="I216" s="10">
        <v>2006</v>
      </c>
      <c r="J216" s="11">
        <v>76320</v>
      </c>
      <c r="K216" s="11" t="s">
        <v>146</v>
      </c>
      <c r="L216" s="11">
        <v>5342.4</v>
      </c>
      <c r="M216" s="11">
        <v>3052.8</v>
      </c>
      <c r="N216" s="11"/>
      <c r="O216" s="11">
        <f t="shared" si="11"/>
        <v>84715.199999999997</v>
      </c>
      <c r="P216" s="8" t="s">
        <v>7</v>
      </c>
      <c r="Q216" s="10">
        <v>11</v>
      </c>
      <c r="R216" s="8">
        <v>10</v>
      </c>
      <c r="S216" s="8">
        <v>4</v>
      </c>
      <c r="T216" s="11"/>
      <c r="U216" s="8" t="str">
        <f>A216&amp;I216</f>
        <v>Jacqueline N. Gappy2006</v>
      </c>
    </row>
    <row r="217" spans="1:21" s="8" customFormat="1" x14ac:dyDescent="0.2">
      <c r="A217" s="8" t="s">
        <v>91</v>
      </c>
      <c r="B217" s="9">
        <v>37823</v>
      </c>
      <c r="C217" s="9" t="str">
        <f t="shared" si="9"/>
        <v>julio / 2003</v>
      </c>
      <c r="D217" s="9" t="str">
        <f t="shared" si="10"/>
        <v>julio</v>
      </c>
      <c r="E217" s="10">
        <f>YEAR(Tabla1[[#This Row],[Hire Date]])</f>
        <v>2003</v>
      </c>
      <c r="F217" s="9" t="s">
        <v>154</v>
      </c>
      <c r="G217" s="9"/>
      <c r="H217" s="9" t="s">
        <v>115</v>
      </c>
      <c r="I217" s="10">
        <v>2006</v>
      </c>
      <c r="J217" s="11">
        <v>83460</v>
      </c>
      <c r="K217" s="11" t="s">
        <v>146</v>
      </c>
      <c r="L217" s="11">
        <v>8346</v>
      </c>
      <c r="M217" s="11">
        <v>3338.4</v>
      </c>
      <c r="N217" s="11"/>
      <c r="O217" s="11">
        <f t="shared" si="11"/>
        <v>95144.4</v>
      </c>
      <c r="P217" s="8" t="s">
        <v>5</v>
      </c>
      <c r="Q217" s="10">
        <v>12</v>
      </c>
      <c r="R217" s="8">
        <v>1</v>
      </c>
      <c r="S217" s="8">
        <v>2</v>
      </c>
      <c r="T217" s="11"/>
      <c r="U217" s="8" t="str">
        <f>A217&amp;I217</f>
        <v>Harman Abraha2006</v>
      </c>
    </row>
    <row r="218" spans="1:21" s="8" customFormat="1" x14ac:dyDescent="0.2">
      <c r="A218" s="8" t="s">
        <v>110</v>
      </c>
      <c r="B218" s="9">
        <v>37912</v>
      </c>
      <c r="C218" s="9" t="str">
        <f t="shared" si="9"/>
        <v>octubre / 2003</v>
      </c>
      <c r="D218" s="9" t="str">
        <f t="shared" si="10"/>
        <v>octubre</v>
      </c>
      <c r="E218" s="10">
        <f>YEAR(Tabla1[[#This Row],[Hire Date]])</f>
        <v>2003</v>
      </c>
      <c r="F218" s="9" t="s">
        <v>154</v>
      </c>
      <c r="G218" s="9"/>
      <c r="H218" s="9" t="s">
        <v>115</v>
      </c>
      <c r="I218" s="10">
        <v>2006</v>
      </c>
      <c r="J218" s="11">
        <v>141700</v>
      </c>
      <c r="K218" s="11" t="s">
        <v>147</v>
      </c>
      <c r="L218" s="11">
        <v>7085</v>
      </c>
      <c r="M218" s="11">
        <v>2834</v>
      </c>
      <c r="N218" s="11"/>
      <c r="O218" s="11">
        <f t="shared" si="11"/>
        <v>151619</v>
      </c>
      <c r="P218" s="8" t="s">
        <v>2</v>
      </c>
      <c r="Q218" s="10">
        <v>12</v>
      </c>
      <c r="R218" s="8">
        <v>6</v>
      </c>
      <c r="S218" s="8">
        <v>5</v>
      </c>
      <c r="T218" s="11"/>
      <c r="U218" s="8" t="str">
        <f>A218&amp;I218</f>
        <v>Ryan  Mesko2006</v>
      </c>
    </row>
    <row r="219" spans="1:21" s="8" customFormat="1" x14ac:dyDescent="0.2">
      <c r="A219" s="8" t="s">
        <v>76</v>
      </c>
      <c r="B219" s="9">
        <v>37929</v>
      </c>
      <c r="C219" s="9" t="str">
        <f t="shared" si="9"/>
        <v>noviembre / 2003</v>
      </c>
      <c r="D219" s="9" t="str">
        <f t="shared" si="10"/>
        <v>noviembre</v>
      </c>
      <c r="E219" s="10">
        <f>YEAR(Tabla1[[#This Row],[Hire Date]])</f>
        <v>2003</v>
      </c>
      <c r="F219" s="9" t="s">
        <v>153</v>
      </c>
      <c r="G219" s="9"/>
      <c r="H219" s="9" t="s">
        <v>115</v>
      </c>
      <c r="I219" s="10">
        <v>2006</v>
      </c>
      <c r="J219" s="11">
        <v>68250</v>
      </c>
      <c r="K219" s="11" t="s">
        <v>149</v>
      </c>
      <c r="L219" s="11">
        <v>7507.5</v>
      </c>
      <c r="M219" s="11">
        <v>0</v>
      </c>
      <c r="N219" s="11"/>
      <c r="O219" s="11">
        <f t="shared" si="11"/>
        <v>75757.5</v>
      </c>
      <c r="P219" s="8" t="s">
        <v>10</v>
      </c>
      <c r="Q219" s="10">
        <v>13</v>
      </c>
      <c r="R219" s="8">
        <v>2</v>
      </c>
      <c r="S219" s="8">
        <v>5</v>
      </c>
      <c r="T219" s="11"/>
      <c r="U219" s="8" t="str">
        <f>A219&amp;I219</f>
        <v>Erik G. Rinehart2006</v>
      </c>
    </row>
    <row r="220" spans="1:21" s="8" customFormat="1" x14ac:dyDescent="0.2">
      <c r="A220" s="8" t="s">
        <v>65</v>
      </c>
      <c r="B220" s="9">
        <v>37932</v>
      </c>
      <c r="C220" s="9" t="str">
        <f t="shared" si="9"/>
        <v>noviembre / 2003</v>
      </c>
      <c r="D220" s="9" t="str">
        <f t="shared" si="10"/>
        <v>noviembre</v>
      </c>
      <c r="E220" s="10">
        <f>YEAR(Tabla1[[#This Row],[Hire Date]])</f>
        <v>2003</v>
      </c>
      <c r="F220" s="9" t="s">
        <v>156</v>
      </c>
      <c r="G220" s="9"/>
      <c r="H220" s="9" t="s">
        <v>115</v>
      </c>
      <c r="I220" s="10">
        <v>2006</v>
      </c>
      <c r="J220" s="11">
        <v>65400</v>
      </c>
      <c r="K220" s="11" t="s">
        <v>149</v>
      </c>
      <c r="L220" s="11">
        <v>7848</v>
      </c>
      <c r="M220" s="11">
        <v>1308</v>
      </c>
      <c r="N220" s="11"/>
      <c r="O220" s="11">
        <f t="shared" si="11"/>
        <v>74556</v>
      </c>
      <c r="P220" s="8" t="s">
        <v>3</v>
      </c>
      <c r="Q220" s="10">
        <v>10</v>
      </c>
      <c r="R220" s="8">
        <v>9</v>
      </c>
      <c r="S220" s="8">
        <v>2</v>
      </c>
      <c r="T220" s="11"/>
      <c r="U220" s="8" t="str">
        <f>A220&amp;I220</f>
        <v>Julie Yost2006</v>
      </c>
    </row>
    <row r="221" spans="1:21" s="8" customFormat="1" x14ac:dyDescent="0.2">
      <c r="A221" s="8" t="s">
        <v>54</v>
      </c>
      <c r="B221" s="9">
        <v>37952</v>
      </c>
      <c r="C221" s="9" t="str">
        <f t="shared" si="9"/>
        <v>noviembre / 2003</v>
      </c>
      <c r="D221" s="9" t="str">
        <f t="shared" si="10"/>
        <v>noviembre</v>
      </c>
      <c r="E221" s="10">
        <f>YEAR(Tabla1[[#This Row],[Hire Date]])</f>
        <v>2003</v>
      </c>
      <c r="F221" s="9" t="s">
        <v>156</v>
      </c>
      <c r="G221" s="9"/>
      <c r="H221" s="9" t="s">
        <v>115</v>
      </c>
      <c r="I221" s="10">
        <v>2006</v>
      </c>
      <c r="J221" s="11">
        <v>55640</v>
      </c>
      <c r="K221" s="11" t="s">
        <v>149</v>
      </c>
      <c r="L221" s="11">
        <v>2782</v>
      </c>
      <c r="M221" s="11">
        <v>1669.2</v>
      </c>
      <c r="N221" s="11"/>
      <c r="O221" s="11">
        <f t="shared" si="11"/>
        <v>60091.199999999997</v>
      </c>
      <c r="P221" s="8" t="s">
        <v>4</v>
      </c>
      <c r="Q221" s="10">
        <v>10</v>
      </c>
      <c r="R221" s="8">
        <v>7</v>
      </c>
      <c r="S221" s="8">
        <v>3</v>
      </c>
      <c r="T221" s="11"/>
      <c r="U221" s="8" t="str">
        <f>A221&amp;I221</f>
        <v>Rikkie J Mahone2006</v>
      </c>
    </row>
    <row r="222" spans="1:21" s="8" customFormat="1" x14ac:dyDescent="0.2">
      <c r="A222" s="8" t="s">
        <v>96</v>
      </c>
      <c r="B222" s="9">
        <v>37958</v>
      </c>
      <c r="C222" s="9" t="str">
        <f t="shared" si="9"/>
        <v>diciembre / 2003</v>
      </c>
      <c r="D222" s="9" t="str">
        <f t="shared" si="10"/>
        <v>diciembre</v>
      </c>
      <c r="E222" s="10">
        <f>YEAR(Tabla1[[#This Row],[Hire Date]])</f>
        <v>2003</v>
      </c>
      <c r="F222" s="9" t="s">
        <v>152</v>
      </c>
      <c r="G222" s="9"/>
      <c r="H222" s="9" t="s">
        <v>115</v>
      </c>
      <c r="I222" s="10">
        <v>2006</v>
      </c>
      <c r="J222" s="11">
        <v>81900</v>
      </c>
      <c r="K222" s="11" t="s">
        <v>146</v>
      </c>
      <c r="L222" s="11">
        <v>7371</v>
      </c>
      <c r="M222" s="11">
        <v>0</v>
      </c>
      <c r="N222" s="11">
        <v>122000</v>
      </c>
      <c r="O222" s="11">
        <f t="shared" si="11"/>
        <v>211271</v>
      </c>
      <c r="P222" s="8" t="s">
        <v>1</v>
      </c>
      <c r="Q222" s="10">
        <v>13</v>
      </c>
      <c r="R222" s="8">
        <v>4</v>
      </c>
      <c r="S222" s="8">
        <v>5</v>
      </c>
      <c r="T222" s="11"/>
      <c r="U222" s="8" t="str">
        <f>A222&amp;I222</f>
        <v>Benny Erwin2006</v>
      </c>
    </row>
    <row r="223" spans="1:21" s="8" customFormat="1" x14ac:dyDescent="0.2">
      <c r="A223" s="8" t="s">
        <v>66</v>
      </c>
      <c r="B223" s="9">
        <v>37959</v>
      </c>
      <c r="C223" s="9" t="str">
        <f t="shared" si="9"/>
        <v>diciembre / 2003</v>
      </c>
      <c r="D223" s="9" t="str">
        <f t="shared" si="10"/>
        <v>diciembre</v>
      </c>
      <c r="E223" s="10">
        <f>YEAR(Tabla1[[#This Row],[Hire Date]])</f>
        <v>2003</v>
      </c>
      <c r="F223" s="9" t="s">
        <v>152</v>
      </c>
      <c r="G223" s="9"/>
      <c r="H223" s="9" t="s">
        <v>115</v>
      </c>
      <c r="I223" s="10">
        <v>2006</v>
      </c>
      <c r="J223" s="11">
        <v>64200</v>
      </c>
      <c r="K223" s="11" t="s">
        <v>149</v>
      </c>
      <c r="L223" s="11">
        <v>3210</v>
      </c>
      <c r="M223" s="11">
        <v>0</v>
      </c>
      <c r="N223" s="11"/>
      <c r="O223" s="11">
        <f t="shared" si="11"/>
        <v>67410</v>
      </c>
      <c r="P223" s="8" t="s">
        <v>4</v>
      </c>
      <c r="Q223" s="10">
        <v>10</v>
      </c>
      <c r="R223" s="8">
        <v>1</v>
      </c>
      <c r="S223" s="8">
        <v>5</v>
      </c>
      <c r="T223" s="11"/>
      <c r="U223" s="8" t="str">
        <f>A223&amp;I223</f>
        <v>Jonathan C. Parnell2006</v>
      </c>
    </row>
    <row r="224" spans="1:21" s="8" customFormat="1" x14ac:dyDescent="0.2">
      <c r="A224" s="8" t="s">
        <v>99</v>
      </c>
      <c r="B224" s="9">
        <v>37959</v>
      </c>
      <c r="C224" s="9" t="str">
        <f t="shared" si="9"/>
        <v>diciembre / 2003</v>
      </c>
      <c r="D224" s="9" t="str">
        <f t="shared" si="10"/>
        <v>diciembre</v>
      </c>
      <c r="E224" s="10">
        <f>YEAR(Tabla1[[#This Row],[Hire Date]])</f>
        <v>2003</v>
      </c>
      <c r="F224" s="9" t="s">
        <v>152</v>
      </c>
      <c r="G224" s="9"/>
      <c r="H224" s="9" t="s">
        <v>115</v>
      </c>
      <c r="I224" s="10">
        <v>2006</v>
      </c>
      <c r="J224" s="11">
        <v>89250</v>
      </c>
      <c r="K224" s="11" t="s">
        <v>146</v>
      </c>
      <c r="L224" s="11">
        <v>4462.5</v>
      </c>
      <c r="M224" s="11">
        <v>0</v>
      </c>
      <c r="N224" s="11">
        <v>136000</v>
      </c>
      <c r="O224" s="11">
        <f t="shared" si="11"/>
        <v>229712.5</v>
      </c>
      <c r="P224" s="8" t="s">
        <v>1</v>
      </c>
      <c r="Q224" s="10">
        <v>10</v>
      </c>
      <c r="R224" s="8">
        <v>1</v>
      </c>
      <c r="S224" s="8">
        <v>2</v>
      </c>
      <c r="T224" s="11"/>
      <c r="U224" s="8" t="str">
        <f>A224&amp;I224</f>
        <v>Julie Harken2006</v>
      </c>
    </row>
    <row r="225" spans="1:21" s="8" customFormat="1" x14ac:dyDescent="0.2">
      <c r="A225" s="8" t="s">
        <v>40</v>
      </c>
      <c r="B225" s="9">
        <v>37969</v>
      </c>
      <c r="C225" s="9" t="str">
        <f t="shared" si="9"/>
        <v>diciembre / 2003</v>
      </c>
      <c r="D225" s="9" t="str">
        <f t="shared" si="10"/>
        <v>diciembre</v>
      </c>
      <c r="E225" s="10">
        <f>YEAR(Tabla1[[#This Row],[Hire Date]])</f>
        <v>2003</v>
      </c>
      <c r="F225" s="9" t="s">
        <v>152</v>
      </c>
      <c r="G225" s="9"/>
      <c r="H225" s="9" t="s">
        <v>115</v>
      </c>
      <c r="I225" s="10">
        <v>2006</v>
      </c>
      <c r="J225" s="11">
        <v>45760</v>
      </c>
      <c r="K225" s="11" t="s">
        <v>151</v>
      </c>
      <c r="L225" s="11">
        <v>3203.2</v>
      </c>
      <c r="M225" s="11">
        <v>1372.8</v>
      </c>
      <c r="N225" s="11"/>
      <c r="O225" s="11">
        <f t="shared" si="11"/>
        <v>50336</v>
      </c>
      <c r="P225" s="8" t="s">
        <v>3</v>
      </c>
      <c r="Q225" s="10">
        <v>12</v>
      </c>
      <c r="R225" s="8">
        <v>0</v>
      </c>
      <c r="S225" s="8">
        <v>2</v>
      </c>
      <c r="T225" s="11"/>
      <c r="U225" s="8" t="str">
        <f>A225&amp;I225</f>
        <v>Yvette Hurtado 2006</v>
      </c>
    </row>
    <row r="226" spans="1:21" s="8" customFormat="1" x14ac:dyDescent="0.2">
      <c r="A226" s="8" t="s">
        <v>62</v>
      </c>
      <c r="B226" s="9">
        <v>38104</v>
      </c>
      <c r="C226" s="9" t="str">
        <f t="shared" si="9"/>
        <v>abril / 2004</v>
      </c>
      <c r="D226" s="9" t="str">
        <f t="shared" si="10"/>
        <v>abril</v>
      </c>
      <c r="E226" s="10">
        <f>YEAR(Tabla1[[#This Row],[Hire Date]])</f>
        <v>2004</v>
      </c>
      <c r="F226" s="9" t="s">
        <v>156</v>
      </c>
      <c r="G226" s="9"/>
      <c r="H226" s="9" t="s">
        <v>115</v>
      </c>
      <c r="I226" s="10">
        <v>2006</v>
      </c>
      <c r="J226" s="11">
        <v>58320</v>
      </c>
      <c r="K226" s="11" t="s">
        <v>149</v>
      </c>
      <c r="L226" s="11">
        <v>4665.6000000000004</v>
      </c>
      <c r="M226" s="11">
        <v>2916</v>
      </c>
      <c r="N226" s="11"/>
      <c r="O226" s="11">
        <f t="shared" si="11"/>
        <v>65901.600000000006</v>
      </c>
      <c r="P226" s="8" t="s">
        <v>5</v>
      </c>
      <c r="Q226" s="10">
        <v>14</v>
      </c>
      <c r="R226" s="8">
        <v>8</v>
      </c>
      <c r="S226" s="8">
        <v>5</v>
      </c>
      <c r="T226" s="11"/>
      <c r="U226" s="8" t="str">
        <f>A226&amp;I226</f>
        <v>Rebecca Negrete2006</v>
      </c>
    </row>
    <row r="227" spans="1:21" s="8" customFormat="1" x14ac:dyDescent="0.2">
      <c r="A227" s="8" t="s">
        <v>73</v>
      </c>
      <c r="B227" s="9">
        <v>38145</v>
      </c>
      <c r="C227" s="9" t="str">
        <f t="shared" si="9"/>
        <v>junio / 2004</v>
      </c>
      <c r="D227" s="9" t="str">
        <f t="shared" si="10"/>
        <v>junio</v>
      </c>
      <c r="E227" s="10">
        <f>YEAR(Tabla1[[#This Row],[Hire Date]])</f>
        <v>2004</v>
      </c>
      <c r="F227" s="9" t="s">
        <v>154</v>
      </c>
      <c r="G227" s="9"/>
      <c r="H227" s="9" t="s">
        <v>115</v>
      </c>
      <c r="I227" s="10">
        <v>2006</v>
      </c>
      <c r="J227" s="11">
        <v>65720</v>
      </c>
      <c r="K227" s="11" t="s">
        <v>149</v>
      </c>
      <c r="L227" s="11">
        <v>3943.2</v>
      </c>
      <c r="M227" s="11">
        <v>657.2</v>
      </c>
      <c r="N227" s="11"/>
      <c r="O227" s="11">
        <f t="shared" si="11"/>
        <v>70320.399999999994</v>
      </c>
      <c r="P227" s="8" t="s">
        <v>9</v>
      </c>
      <c r="Q227" s="10">
        <v>15</v>
      </c>
      <c r="R227" s="8">
        <v>4</v>
      </c>
      <c r="S227" s="8">
        <v>2</v>
      </c>
      <c r="T227" s="11"/>
      <c r="U227" s="8" t="str">
        <f>A227&amp;I227</f>
        <v>Cassandra Perry2006</v>
      </c>
    </row>
    <row r="228" spans="1:21" s="8" customFormat="1" x14ac:dyDescent="0.2">
      <c r="A228" s="8" t="s">
        <v>21</v>
      </c>
      <c r="B228" s="9">
        <v>38146</v>
      </c>
      <c r="C228" s="9" t="str">
        <f t="shared" si="9"/>
        <v>junio / 2004</v>
      </c>
      <c r="D228" s="9" t="str">
        <f t="shared" si="10"/>
        <v>junio</v>
      </c>
      <c r="E228" s="10">
        <f>YEAR(Tabla1[[#This Row],[Hire Date]])</f>
        <v>2004</v>
      </c>
      <c r="F228" s="9" t="s">
        <v>153</v>
      </c>
      <c r="G228" s="9"/>
      <c r="H228" s="9" t="s">
        <v>115</v>
      </c>
      <c r="I228" s="10">
        <v>2006</v>
      </c>
      <c r="J228" s="11">
        <v>29430</v>
      </c>
      <c r="K228" s="11" t="s">
        <v>148</v>
      </c>
      <c r="L228" s="11">
        <v>3237.3</v>
      </c>
      <c r="M228" s="11">
        <v>882.9</v>
      </c>
      <c r="N228" s="11"/>
      <c r="O228" s="11">
        <f t="shared" si="11"/>
        <v>33550.199999999997</v>
      </c>
      <c r="P228" s="8" t="s">
        <v>4</v>
      </c>
      <c r="Q228" s="10">
        <v>14</v>
      </c>
      <c r="R228" s="8">
        <v>6</v>
      </c>
      <c r="S228" s="8">
        <v>4</v>
      </c>
      <c r="T228" s="11"/>
      <c r="U228" s="8" t="str">
        <f>A228&amp;I228</f>
        <v>Johnathan A Wilhite2006</v>
      </c>
    </row>
    <row r="229" spans="1:21" s="8" customFormat="1" x14ac:dyDescent="0.2">
      <c r="A229" s="8" t="s">
        <v>52</v>
      </c>
      <c r="B229" s="9">
        <v>38200</v>
      </c>
      <c r="C229" s="9" t="str">
        <f t="shared" si="9"/>
        <v>agosto / 2004</v>
      </c>
      <c r="D229" s="9" t="str">
        <f t="shared" si="10"/>
        <v>agosto</v>
      </c>
      <c r="E229" s="10">
        <f>YEAR(Tabla1[[#This Row],[Hire Date]])</f>
        <v>2004</v>
      </c>
      <c r="F229" s="9" t="s">
        <v>152</v>
      </c>
      <c r="G229" s="9"/>
      <c r="H229" s="9" t="s">
        <v>115</v>
      </c>
      <c r="I229" s="10">
        <v>2006</v>
      </c>
      <c r="J229" s="11">
        <v>52320</v>
      </c>
      <c r="K229" s="11" t="s">
        <v>149</v>
      </c>
      <c r="L229" s="11">
        <v>4708.8</v>
      </c>
      <c r="M229" s="11">
        <v>2092.8000000000002</v>
      </c>
      <c r="N229" s="11"/>
      <c r="O229" s="11">
        <f t="shared" si="11"/>
        <v>59121.600000000006</v>
      </c>
      <c r="P229" s="8" t="s">
        <v>3</v>
      </c>
      <c r="Q229" s="10">
        <v>15</v>
      </c>
      <c r="R229" s="8">
        <v>3</v>
      </c>
      <c r="S229" s="8">
        <v>4</v>
      </c>
      <c r="T229" s="11"/>
      <c r="U229" s="8" t="str">
        <f>A229&amp;I229</f>
        <v>Bryan Brier2006</v>
      </c>
    </row>
    <row r="230" spans="1:21" s="8" customFormat="1" x14ac:dyDescent="0.2">
      <c r="A230" s="8" t="s">
        <v>90</v>
      </c>
      <c r="B230" s="9">
        <v>38310</v>
      </c>
      <c r="C230" s="9" t="str">
        <f t="shared" si="9"/>
        <v>noviembre / 2004</v>
      </c>
      <c r="D230" s="9" t="str">
        <f t="shared" si="10"/>
        <v>noviembre</v>
      </c>
      <c r="E230" s="10">
        <f>YEAR(Tabla1[[#This Row],[Hire Date]])</f>
        <v>2004</v>
      </c>
      <c r="F230" s="9" t="s">
        <v>152</v>
      </c>
      <c r="G230" s="9"/>
      <c r="H230" s="9" t="s">
        <v>115</v>
      </c>
      <c r="I230" s="10">
        <v>2006</v>
      </c>
      <c r="J230" s="11">
        <v>75920</v>
      </c>
      <c r="K230" s="11" t="s">
        <v>146</v>
      </c>
      <c r="L230" s="11">
        <v>9110.4</v>
      </c>
      <c r="M230" s="11">
        <v>2277.6</v>
      </c>
      <c r="N230" s="11"/>
      <c r="O230" s="11">
        <f t="shared" si="11"/>
        <v>87308</v>
      </c>
      <c r="P230" s="8" t="s">
        <v>10</v>
      </c>
      <c r="Q230" s="10">
        <v>10</v>
      </c>
      <c r="R230" s="8">
        <v>4</v>
      </c>
      <c r="S230" s="8">
        <v>3</v>
      </c>
      <c r="T230" s="11"/>
      <c r="U230" s="8" t="str">
        <f>A230&amp;I230</f>
        <v>Rosa I. Peralta2006</v>
      </c>
    </row>
    <row r="231" spans="1:21" s="8" customFormat="1" x14ac:dyDescent="0.2">
      <c r="A231" s="8" t="s">
        <v>95</v>
      </c>
      <c r="B231" s="9">
        <v>38313</v>
      </c>
      <c r="C231" s="9" t="str">
        <f t="shared" si="9"/>
        <v>noviembre / 2004</v>
      </c>
      <c r="D231" s="9" t="str">
        <f t="shared" si="10"/>
        <v>noviembre</v>
      </c>
      <c r="E231" s="10">
        <f>YEAR(Tabla1[[#This Row],[Hire Date]])</f>
        <v>2004</v>
      </c>
      <c r="F231" s="9" t="s">
        <v>152</v>
      </c>
      <c r="G231" s="9"/>
      <c r="H231" s="9" t="s">
        <v>115</v>
      </c>
      <c r="I231" s="10">
        <v>2006</v>
      </c>
      <c r="J231" s="11">
        <v>84700</v>
      </c>
      <c r="K231" s="11" t="s">
        <v>146</v>
      </c>
      <c r="L231" s="11">
        <v>9317</v>
      </c>
      <c r="M231" s="11">
        <v>1694</v>
      </c>
      <c r="N231" s="11"/>
      <c r="O231" s="11">
        <f t="shared" si="11"/>
        <v>95711</v>
      </c>
      <c r="P231" s="8" t="s">
        <v>9</v>
      </c>
      <c r="Q231" s="10">
        <v>10</v>
      </c>
      <c r="R231" s="8">
        <v>5</v>
      </c>
      <c r="S231" s="8">
        <v>2</v>
      </c>
      <c r="T231" s="11"/>
      <c r="U231" s="8" t="str">
        <f>A231&amp;I231</f>
        <v>Micah Talia2006</v>
      </c>
    </row>
    <row r="232" spans="1:21" s="8" customFormat="1" x14ac:dyDescent="0.2">
      <c r="A232" s="8" t="s">
        <v>53</v>
      </c>
      <c r="B232" s="9">
        <v>38397</v>
      </c>
      <c r="C232" s="9" t="str">
        <f t="shared" si="9"/>
        <v>febrero / 2005</v>
      </c>
      <c r="D232" s="9" t="str">
        <f t="shared" si="10"/>
        <v>febrero</v>
      </c>
      <c r="E232" s="10">
        <f>YEAR(Tabla1[[#This Row],[Hire Date]])</f>
        <v>2005</v>
      </c>
      <c r="F232" s="9" t="s">
        <v>155</v>
      </c>
      <c r="G232" s="9"/>
      <c r="H232" s="9" t="s">
        <v>116</v>
      </c>
      <c r="I232" s="10">
        <v>2006</v>
      </c>
      <c r="J232" s="11">
        <v>51360</v>
      </c>
      <c r="K232" s="11" t="s">
        <v>149</v>
      </c>
      <c r="L232" s="11">
        <v>3595.2</v>
      </c>
      <c r="M232" s="11">
        <v>2568</v>
      </c>
      <c r="N232" s="11"/>
      <c r="O232" s="11">
        <f t="shared" si="11"/>
        <v>57523.199999999997</v>
      </c>
      <c r="P232" s="8" t="s">
        <v>5</v>
      </c>
      <c r="Q232" s="10">
        <v>13</v>
      </c>
      <c r="R232" s="8">
        <v>2</v>
      </c>
      <c r="S232" s="8">
        <v>3</v>
      </c>
      <c r="T232" s="11"/>
      <c r="U232" s="8" t="str">
        <f>A232&amp;I232</f>
        <v>Rebecca L. Haight2006</v>
      </c>
    </row>
    <row r="233" spans="1:21" s="8" customFormat="1" x14ac:dyDescent="0.2">
      <c r="A233" s="8" t="s">
        <v>103</v>
      </c>
      <c r="B233" s="9">
        <v>38415</v>
      </c>
      <c r="C233" s="9" t="str">
        <f t="shared" si="9"/>
        <v>marzo / 2005</v>
      </c>
      <c r="D233" s="9" t="str">
        <f t="shared" si="10"/>
        <v>marzo</v>
      </c>
      <c r="E233" s="10">
        <f>YEAR(Tabla1[[#This Row],[Hire Date]])</f>
        <v>2005</v>
      </c>
      <c r="F233" s="9" t="s">
        <v>154</v>
      </c>
      <c r="G233" s="9"/>
      <c r="H233" s="9" t="s">
        <v>116</v>
      </c>
      <c r="I233" s="10">
        <v>2006</v>
      </c>
      <c r="J233" s="11">
        <v>91350</v>
      </c>
      <c r="K233" s="11" t="s">
        <v>146</v>
      </c>
      <c r="L233" s="11">
        <v>7308</v>
      </c>
      <c r="M233" s="11">
        <v>913.5</v>
      </c>
      <c r="N233" s="11"/>
      <c r="O233" s="11">
        <f t="shared" si="11"/>
        <v>99571.5</v>
      </c>
      <c r="P233" s="8" t="s">
        <v>6</v>
      </c>
      <c r="Q233" s="10">
        <v>10</v>
      </c>
      <c r="R233" s="8">
        <v>5</v>
      </c>
      <c r="S233" s="8">
        <v>4</v>
      </c>
      <c r="T233" s="11"/>
      <c r="U233" s="8" t="str">
        <f>A233&amp;I233</f>
        <v>Katherine Battah2006</v>
      </c>
    </row>
    <row r="234" spans="1:21" s="8" customFormat="1" x14ac:dyDescent="0.2">
      <c r="A234" s="8" t="s">
        <v>93</v>
      </c>
      <c r="B234" s="9">
        <v>38420</v>
      </c>
      <c r="C234" s="9" t="str">
        <f t="shared" si="9"/>
        <v>marzo / 2005</v>
      </c>
      <c r="D234" s="9" t="str">
        <f t="shared" si="10"/>
        <v>marzo</v>
      </c>
      <c r="E234" s="10">
        <f>YEAR(Tabla1[[#This Row],[Hire Date]])</f>
        <v>2005</v>
      </c>
      <c r="F234" s="9" t="s">
        <v>153</v>
      </c>
      <c r="G234" s="9"/>
      <c r="H234" s="9" t="s">
        <v>115</v>
      </c>
      <c r="I234" s="10">
        <v>2006</v>
      </c>
      <c r="J234" s="11">
        <v>80560</v>
      </c>
      <c r="K234" s="11" t="s">
        <v>146</v>
      </c>
      <c r="L234" s="11">
        <v>9667.2000000000007</v>
      </c>
      <c r="M234" s="11">
        <v>4028</v>
      </c>
      <c r="N234" s="11"/>
      <c r="O234" s="11">
        <f t="shared" si="11"/>
        <v>94255.2</v>
      </c>
      <c r="P234" s="8" t="s">
        <v>9</v>
      </c>
      <c r="Q234" s="10">
        <v>11</v>
      </c>
      <c r="R234" s="8">
        <v>10</v>
      </c>
      <c r="S234" s="8">
        <v>3</v>
      </c>
      <c r="T234" s="11"/>
      <c r="U234" s="8" t="str">
        <f>A234&amp;I234</f>
        <v>Elena Miriam Woodburn2006</v>
      </c>
    </row>
    <row r="235" spans="1:21" s="8" customFormat="1" x14ac:dyDescent="0.2">
      <c r="A235" s="8" t="s">
        <v>100</v>
      </c>
      <c r="B235" s="9">
        <v>38436</v>
      </c>
      <c r="C235" s="9" t="str">
        <f t="shared" si="9"/>
        <v>marzo / 2005</v>
      </c>
      <c r="D235" s="9" t="str">
        <f t="shared" si="10"/>
        <v>marzo</v>
      </c>
      <c r="E235" s="10">
        <f>YEAR(Tabla1[[#This Row],[Hire Date]])</f>
        <v>2005</v>
      </c>
      <c r="F235" s="9" t="s">
        <v>156</v>
      </c>
      <c r="G235" s="9">
        <v>39025</v>
      </c>
      <c r="H235" s="9" t="s">
        <v>115</v>
      </c>
      <c r="I235" s="10">
        <v>2006</v>
      </c>
      <c r="J235" s="11">
        <v>92650</v>
      </c>
      <c r="K235" s="11" t="s">
        <v>146</v>
      </c>
      <c r="L235" s="11">
        <v>8338.5</v>
      </c>
      <c r="M235" s="11">
        <v>1853</v>
      </c>
      <c r="N235" s="11"/>
      <c r="O235" s="11">
        <f t="shared" si="11"/>
        <v>102841.5</v>
      </c>
      <c r="P235" s="8" t="s">
        <v>10</v>
      </c>
      <c r="Q235" s="10">
        <v>11</v>
      </c>
      <c r="R235" s="8">
        <v>1</v>
      </c>
      <c r="S235" s="8">
        <v>3</v>
      </c>
      <c r="T235" s="11"/>
      <c r="U235" s="8" t="str">
        <f>A235&amp;I235</f>
        <v>Tamara Pacheco2006</v>
      </c>
    </row>
    <row r="236" spans="1:21" s="8" customFormat="1" x14ac:dyDescent="0.2">
      <c r="A236" s="8" t="s">
        <v>74</v>
      </c>
      <c r="B236" s="9">
        <v>38477</v>
      </c>
      <c r="C236" s="9" t="str">
        <f t="shared" si="9"/>
        <v>mayo / 2005</v>
      </c>
      <c r="D236" s="9" t="str">
        <f t="shared" si="10"/>
        <v>mayo</v>
      </c>
      <c r="E236" s="10">
        <f>YEAR(Tabla1[[#This Row],[Hire Date]])</f>
        <v>2005</v>
      </c>
      <c r="F236" s="9" t="s">
        <v>152</v>
      </c>
      <c r="G236" s="9"/>
      <c r="H236" s="9" t="s">
        <v>115</v>
      </c>
      <c r="I236" s="10">
        <v>2006</v>
      </c>
      <c r="J236" s="11">
        <v>65720</v>
      </c>
      <c r="K236" s="11" t="s">
        <v>149</v>
      </c>
      <c r="L236" s="11">
        <v>4600.3999999999996</v>
      </c>
      <c r="M236" s="11">
        <v>657.2</v>
      </c>
      <c r="N236" s="11"/>
      <c r="O236" s="11">
        <f t="shared" si="11"/>
        <v>70977.599999999991</v>
      </c>
      <c r="P236" s="8" t="s">
        <v>3</v>
      </c>
      <c r="Q236" s="10">
        <v>11</v>
      </c>
      <c r="R236" s="8">
        <v>4</v>
      </c>
      <c r="S236" s="8">
        <v>2</v>
      </c>
      <c r="T236" s="11"/>
      <c r="U236" s="8" t="str">
        <f>A236&amp;I236</f>
        <v>Krisaundra Hightower2006</v>
      </c>
    </row>
    <row r="237" spans="1:21" s="8" customFormat="1" x14ac:dyDescent="0.2">
      <c r="A237" s="8" t="s">
        <v>49</v>
      </c>
      <c r="B237" s="9">
        <v>38492</v>
      </c>
      <c r="C237" s="9" t="str">
        <f t="shared" si="9"/>
        <v>mayo / 2005</v>
      </c>
      <c r="D237" s="9" t="str">
        <f t="shared" si="10"/>
        <v>mayo</v>
      </c>
      <c r="E237" s="10">
        <f>YEAR(Tabla1[[#This Row],[Hire Date]])</f>
        <v>2005</v>
      </c>
      <c r="F237" s="9" t="s">
        <v>152</v>
      </c>
      <c r="G237" s="9"/>
      <c r="H237" s="9" t="s">
        <v>115</v>
      </c>
      <c r="I237" s="10">
        <v>2006</v>
      </c>
      <c r="J237" s="11">
        <v>51060</v>
      </c>
      <c r="K237" s="11" t="s">
        <v>149</v>
      </c>
      <c r="L237" s="11">
        <v>3574.2</v>
      </c>
      <c r="M237" s="11">
        <v>0</v>
      </c>
      <c r="N237" s="11">
        <v>79000</v>
      </c>
      <c r="O237" s="11">
        <f t="shared" si="11"/>
        <v>133634.20000000001</v>
      </c>
      <c r="P237" s="8" t="s">
        <v>1</v>
      </c>
      <c r="Q237" s="10">
        <v>14</v>
      </c>
      <c r="R237" s="8">
        <v>8</v>
      </c>
      <c r="S237" s="8">
        <v>3</v>
      </c>
      <c r="T237" s="11"/>
      <c r="U237" s="8" t="str">
        <f>A237&amp;I237</f>
        <v>Matthew W Yamaguchi2006</v>
      </c>
    </row>
    <row r="238" spans="1:21" s="8" customFormat="1" x14ac:dyDescent="0.2">
      <c r="A238" s="8" t="s">
        <v>89</v>
      </c>
      <c r="B238" s="9">
        <v>38568</v>
      </c>
      <c r="C238" s="9" t="str">
        <f t="shared" si="9"/>
        <v>agosto / 2005</v>
      </c>
      <c r="D238" s="9" t="str">
        <f t="shared" si="10"/>
        <v>agosto</v>
      </c>
      <c r="E238" s="10">
        <f>YEAR(Tabla1[[#This Row],[Hire Date]])</f>
        <v>2005</v>
      </c>
      <c r="F238" s="9" t="s">
        <v>152</v>
      </c>
      <c r="G238" s="9"/>
      <c r="H238" s="9" t="s">
        <v>115</v>
      </c>
      <c r="I238" s="10">
        <v>2006</v>
      </c>
      <c r="J238" s="11">
        <v>75600</v>
      </c>
      <c r="K238" s="11" t="s">
        <v>146</v>
      </c>
      <c r="L238" s="11">
        <v>3780</v>
      </c>
      <c r="M238" s="11">
        <v>1512</v>
      </c>
      <c r="N238" s="11"/>
      <c r="O238" s="11">
        <f t="shared" si="11"/>
        <v>80892</v>
      </c>
      <c r="P238" s="8" t="s">
        <v>5</v>
      </c>
      <c r="Q238" s="10">
        <v>11</v>
      </c>
      <c r="R238" s="8">
        <v>5</v>
      </c>
      <c r="S238" s="8">
        <v>4</v>
      </c>
      <c r="T238" s="11"/>
      <c r="U238" s="8" t="str">
        <f>A238&amp;I238</f>
        <v>Laura Aguirre2006</v>
      </c>
    </row>
    <row r="239" spans="1:21" s="8" customFormat="1" x14ac:dyDescent="0.2">
      <c r="A239" s="8" t="s">
        <v>24</v>
      </c>
      <c r="B239" s="9">
        <v>38620</v>
      </c>
      <c r="C239" s="9" t="str">
        <f t="shared" si="9"/>
        <v>septiembre / 2005</v>
      </c>
      <c r="D239" s="9" t="str">
        <f t="shared" si="10"/>
        <v>septiembre</v>
      </c>
      <c r="E239" s="10">
        <f>YEAR(Tabla1[[#This Row],[Hire Date]])</f>
        <v>2005</v>
      </c>
      <c r="F239" s="9" t="s">
        <v>152</v>
      </c>
      <c r="G239" s="9"/>
      <c r="H239" s="9" t="s">
        <v>115</v>
      </c>
      <c r="I239" s="10">
        <v>2006</v>
      </c>
      <c r="J239" s="11">
        <v>29680</v>
      </c>
      <c r="K239" s="11" t="s">
        <v>148</v>
      </c>
      <c r="L239" s="11">
        <v>1780.8</v>
      </c>
      <c r="M239" s="11">
        <v>890.4</v>
      </c>
      <c r="N239" s="11"/>
      <c r="O239" s="11">
        <f t="shared" si="11"/>
        <v>32351.200000000001</v>
      </c>
      <c r="P239" s="8" t="s">
        <v>2</v>
      </c>
      <c r="Q239" s="10">
        <v>15</v>
      </c>
      <c r="R239" s="8">
        <v>7</v>
      </c>
      <c r="S239" s="8">
        <v>3</v>
      </c>
      <c r="T239" s="11"/>
      <c r="U239" s="8" t="str">
        <f>A239&amp;I239</f>
        <v>Eric W. Kilbride2006</v>
      </c>
    </row>
    <row r="240" spans="1:21" s="8" customFormat="1" x14ac:dyDescent="0.2">
      <c r="A240" s="8" t="s">
        <v>39</v>
      </c>
      <c r="B240" s="9">
        <v>38644</v>
      </c>
      <c r="C240" s="9" t="str">
        <f t="shared" si="9"/>
        <v>octubre / 2005</v>
      </c>
      <c r="D240" s="9" t="str">
        <f t="shared" si="10"/>
        <v>octubre</v>
      </c>
      <c r="E240" s="10">
        <f>YEAR(Tabla1[[#This Row],[Hire Date]])</f>
        <v>2005</v>
      </c>
      <c r="F240" s="9" t="s">
        <v>152</v>
      </c>
      <c r="G240" s="9"/>
      <c r="H240" s="9" t="s">
        <v>115</v>
      </c>
      <c r="I240" s="10">
        <v>2006</v>
      </c>
      <c r="J240" s="11">
        <v>41600</v>
      </c>
      <c r="K240" s="11" t="s">
        <v>151</v>
      </c>
      <c r="L240" s="11">
        <v>4160</v>
      </c>
      <c r="M240" s="11">
        <v>0</v>
      </c>
      <c r="N240" s="11"/>
      <c r="O240" s="11">
        <f t="shared" si="11"/>
        <v>45760</v>
      </c>
      <c r="P240" s="8" t="s">
        <v>6</v>
      </c>
      <c r="Q240" s="10">
        <v>12</v>
      </c>
      <c r="R240" s="8">
        <v>11</v>
      </c>
      <c r="S240" s="8">
        <v>2</v>
      </c>
      <c r="T240" s="11"/>
      <c r="U240" s="8" t="str">
        <f>A240&amp;I240</f>
        <v>Melissa Torruella2006</v>
      </c>
    </row>
    <row r="241" spans="1:21" s="8" customFormat="1" x14ac:dyDescent="0.2">
      <c r="A241" s="8" t="s">
        <v>57</v>
      </c>
      <c r="B241" s="9">
        <v>38707</v>
      </c>
      <c r="C241" s="9" t="str">
        <f t="shared" si="9"/>
        <v>diciembre / 2005</v>
      </c>
      <c r="D241" s="9" t="str">
        <f t="shared" si="10"/>
        <v>diciembre</v>
      </c>
      <c r="E241" s="10">
        <f>YEAR(Tabla1[[#This Row],[Hire Date]])</f>
        <v>2005</v>
      </c>
      <c r="F241" s="9" t="s">
        <v>152</v>
      </c>
      <c r="G241" s="9"/>
      <c r="H241" s="9" t="s">
        <v>115</v>
      </c>
      <c r="I241" s="10">
        <v>2006</v>
      </c>
      <c r="J241" s="11">
        <v>54080</v>
      </c>
      <c r="K241" s="11" t="s">
        <v>149</v>
      </c>
      <c r="L241" s="11">
        <v>4867.2</v>
      </c>
      <c r="M241" s="11">
        <v>2163.1999999999998</v>
      </c>
      <c r="N241" s="11"/>
      <c r="O241" s="11">
        <f t="shared" si="11"/>
        <v>61110.399999999994</v>
      </c>
      <c r="P241" s="8" t="s">
        <v>9</v>
      </c>
      <c r="Q241" s="10">
        <v>15</v>
      </c>
      <c r="R241" s="8">
        <v>5</v>
      </c>
      <c r="S241" s="8">
        <v>5</v>
      </c>
      <c r="T241" s="11"/>
      <c r="U241" s="8" t="str">
        <f>A241&amp;I241</f>
        <v>Natalie H. Woodford2006</v>
      </c>
    </row>
    <row r="242" spans="1:21" s="8" customFormat="1" x14ac:dyDescent="0.2">
      <c r="A242" s="8" t="s">
        <v>33</v>
      </c>
      <c r="B242" s="9">
        <v>38726</v>
      </c>
      <c r="C242" s="9" t="str">
        <f t="shared" si="9"/>
        <v>enero / 2006</v>
      </c>
      <c r="D242" s="9" t="str">
        <f t="shared" si="10"/>
        <v>enero</v>
      </c>
      <c r="E242" s="10">
        <f>YEAR(Tabla1[[#This Row],[Hire Date]])</f>
        <v>2006</v>
      </c>
      <c r="F242" s="9" t="s">
        <v>152</v>
      </c>
      <c r="G242" s="9"/>
      <c r="H242" s="9" t="s">
        <v>116</v>
      </c>
      <c r="I242" s="10">
        <v>2006</v>
      </c>
      <c r="J242" s="11">
        <v>35000</v>
      </c>
      <c r="K242" s="11" t="s">
        <v>151</v>
      </c>
      <c r="L242" s="11">
        <v>2100</v>
      </c>
      <c r="M242" s="11">
        <v>350</v>
      </c>
      <c r="N242" s="11"/>
      <c r="O242" s="11">
        <f t="shared" si="11"/>
        <v>37450</v>
      </c>
      <c r="P242" s="8" t="s">
        <v>5</v>
      </c>
      <c r="Q242" s="10">
        <v>15</v>
      </c>
      <c r="R242" s="8">
        <v>6</v>
      </c>
      <c r="S242" s="8">
        <v>3</v>
      </c>
      <c r="U242" s="8" t="str">
        <f>A242&amp;I242</f>
        <v>Kelley Reneau2006</v>
      </c>
    </row>
    <row r="243" spans="1:21" s="8" customFormat="1" x14ac:dyDescent="0.2">
      <c r="A243" s="8" t="s">
        <v>101</v>
      </c>
      <c r="B243" s="9">
        <v>38750</v>
      </c>
      <c r="C243" s="9" t="str">
        <f t="shared" si="9"/>
        <v>febrero / 2006</v>
      </c>
      <c r="D243" s="9" t="str">
        <f t="shared" si="10"/>
        <v>febrero</v>
      </c>
      <c r="E243" s="10">
        <f>YEAR(Tabla1[[#This Row],[Hire Date]])</f>
        <v>2006</v>
      </c>
      <c r="F243" s="9" t="s">
        <v>155</v>
      </c>
      <c r="G243" s="9"/>
      <c r="H243" s="9" t="s">
        <v>115</v>
      </c>
      <c r="I243" s="10">
        <v>2006</v>
      </c>
      <c r="J243" s="11">
        <v>85000</v>
      </c>
      <c r="K243" s="11" t="s">
        <v>146</v>
      </c>
      <c r="L243" s="11">
        <v>7650</v>
      </c>
      <c r="M243" s="11">
        <v>0</v>
      </c>
      <c r="N243" s="11"/>
      <c r="O243" s="11">
        <f t="shared" si="11"/>
        <v>92650</v>
      </c>
      <c r="P243" s="8" t="s">
        <v>10</v>
      </c>
      <c r="Q243" s="10">
        <v>10</v>
      </c>
      <c r="R243" s="8">
        <v>7</v>
      </c>
      <c r="S243" s="8">
        <v>2</v>
      </c>
      <c r="U243" s="8" t="str">
        <f>A243&amp;I243</f>
        <v>Ann Sharp2006</v>
      </c>
    </row>
    <row r="244" spans="1:21" s="8" customFormat="1" x14ac:dyDescent="0.2">
      <c r="A244" s="8" t="s">
        <v>63</v>
      </c>
      <c r="B244" s="9">
        <v>38776</v>
      </c>
      <c r="C244" s="9" t="str">
        <f t="shared" si="9"/>
        <v>febrero / 2006</v>
      </c>
      <c r="D244" s="9" t="str">
        <f t="shared" si="10"/>
        <v>febrero</v>
      </c>
      <c r="E244" s="10">
        <f>YEAR(Tabla1[[#This Row],[Hire Date]])</f>
        <v>2006</v>
      </c>
      <c r="F244" s="9" t="s">
        <v>154</v>
      </c>
      <c r="G244" s="9"/>
      <c r="H244" s="9" t="s">
        <v>115</v>
      </c>
      <c r="I244" s="10">
        <v>2006</v>
      </c>
      <c r="J244" s="11">
        <v>54000</v>
      </c>
      <c r="K244" s="11" t="s">
        <v>149</v>
      </c>
      <c r="L244" s="11">
        <v>3780</v>
      </c>
      <c r="M244" s="11">
        <v>2700</v>
      </c>
      <c r="N244" s="11"/>
      <c r="O244" s="11">
        <f t="shared" si="11"/>
        <v>60480</v>
      </c>
      <c r="P244" s="8" t="s">
        <v>9</v>
      </c>
      <c r="Q244" s="10">
        <v>14</v>
      </c>
      <c r="R244" s="8">
        <v>2</v>
      </c>
      <c r="S244" s="8">
        <v>5</v>
      </c>
      <c r="U244" s="8" t="str">
        <f>A244&amp;I244</f>
        <v>Michelle  Shevlin2006</v>
      </c>
    </row>
    <row r="245" spans="1:21" s="8" customFormat="1" x14ac:dyDescent="0.2">
      <c r="A245" s="8" t="s">
        <v>22</v>
      </c>
      <c r="B245" s="9">
        <v>38777</v>
      </c>
      <c r="C245" s="9" t="str">
        <f t="shared" si="9"/>
        <v>marzo / 2006</v>
      </c>
      <c r="D245" s="9" t="str">
        <f t="shared" si="10"/>
        <v>marzo</v>
      </c>
      <c r="E245" s="10">
        <f>YEAR(Tabla1[[#This Row],[Hire Date]])</f>
        <v>2006</v>
      </c>
      <c r="F245" s="9" t="s">
        <v>153</v>
      </c>
      <c r="G245" s="9"/>
      <c r="H245" s="9" t="s">
        <v>116</v>
      </c>
      <c r="I245" s="10">
        <v>2006</v>
      </c>
      <c r="J245" s="11">
        <v>27000</v>
      </c>
      <c r="K245" s="11" t="s">
        <v>148</v>
      </c>
      <c r="L245" s="11">
        <v>2700</v>
      </c>
      <c r="M245" s="11">
        <v>1350</v>
      </c>
      <c r="N245" s="11"/>
      <c r="O245" s="11">
        <f t="shared" si="11"/>
        <v>31050</v>
      </c>
      <c r="P245" s="8" t="s">
        <v>4</v>
      </c>
      <c r="Q245" s="10">
        <v>10</v>
      </c>
      <c r="R245" s="8">
        <v>6</v>
      </c>
      <c r="S245" s="8">
        <v>4</v>
      </c>
      <c r="U245" s="8" t="str">
        <f>A245&amp;I245</f>
        <v>Saif Perrine2006</v>
      </c>
    </row>
    <row r="246" spans="1:21" s="8" customFormat="1" x14ac:dyDescent="0.2">
      <c r="A246" s="8" t="s">
        <v>35</v>
      </c>
      <c r="B246" s="9">
        <v>38809</v>
      </c>
      <c r="C246" s="9" t="str">
        <f t="shared" si="9"/>
        <v>abril / 2006</v>
      </c>
      <c r="D246" s="9" t="str">
        <f t="shared" si="10"/>
        <v>abril</v>
      </c>
      <c r="E246" s="10">
        <f>YEAR(Tabla1[[#This Row],[Hire Date]])</f>
        <v>2006</v>
      </c>
      <c r="F246" s="9" t="s">
        <v>156</v>
      </c>
      <c r="G246" s="9"/>
      <c r="H246" s="9" t="s">
        <v>116</v>
      </c>
      <c r="I246" s="10">
        <v>2006</v>
      </c>
      <c r="J246" s="11">
        <v>35000</v>
      </c>
      <c r="K246" s="11" t="s">
        <v>151</v>
      </c>
      <c r="L246" s="11">
        <v>3850</v>
      </c>
      <c r="M246" s="11">
        <v>0</v>
      </c>
      <c r="N246" s="11">
        <v>25000</v>
      </c>
      <c r="O246" s="11">
        <f t="shared" si="11"/>
        <v>63850</v>
      </c>
      <c r="P246" s="8" t="s">
        <v>1</v>
      </c>
      <c r="Q246" s="10">
        <v>12</v>
      </c>
      <c r="R246" s="8">
        <v>3</v>
      </c>
      <c r="S246" s="8">
        <v>5</v>
      </c>
      <c r="U246" s="8" t="str">
        <f>A246&amp;I246</f>
        <v>Genevieve   Knapp2006</v>
      </c>
    </row>
    <row r="247" spans="1:21" s="8" customFormat="1" x14ac:dyDescent="0.2">
      <c r="A247" s="8" t="s">
        <v>82</v>
      </c>
      <c r="B247" s="9">
        <v>38824</v>
      </c>
      <c r="C247" s="9" t="str">
        <f t="shared" si="9"/>
        <v>abril / 2006</v>
      </c>
      <c r="D247" s="9" t="str">
        <f t="shared" si="10"/>
        <v>abril</v>
      </c>
      <c r="E247" s="10">
        <f>YEAR(Tabla1[[#This Row],[Hire Date]])</f>
        <v>2006</v>
      </c>
      <c r="F247" s="9" t="s">
        <v>152</v>
      </c>
      <c r="G247" s="9"/>
      <c r="H247" s="9" t="s">
        <v>115</v>
      </c>
      <c r="I247" s="10">
        <v>2006</v>
      </c>
      <c r="J247" s="11">
        <v>65000</v>
      </c>
      <c r="K247" s="11" t="s">
        <v>149</v>
      </c>
      <c r="L247" s="11">
        <v>4550</v>
      </c>
      <c r="M247" s="11">
        <v>1300</v>
      </c>
      <c r="N247" s="11"/>
      <c r="O247" s="11">
        <f t="shared" si="11"/>
        <v>70850</v>
      </c>
      <c r="P247" s="8" t="s">
        <v>7</v>
      </c>
      <c r="Q247" s="10">
        <v>13</v>
      </c>
      <c r="R247" s="8">
        <v>9</v>
      </c>
      <c r="S247" s="8">
        <v>3</v>
      </c>
      <c r="U247" s="8" t="str">
        <f>A247&amp;I247</f>
        <v>Laura S Greenwell2006</v>
      </c>
    </row>
    <row r="248" spans="1:21" s="8" customFormat="1" x14ac:dyDescent="0.2">
      <c r="A248" s="8" t="s">
        <v>102</v>
      </c>
      <c r="B248" s="9">
        <v>38843</v>
      </c>
      <c r="C248" s="9" t="str">
        <f t="shared" si="9"/>
        <v>mayo / 2006</v>
      </c>
      <c r="D248" s="9" t="str">
        <f t="shared" si="10"/>
        <v>mayo</v>
      </c>
      <c r="E248" s="10">
        <f>YEAR(Tabla1[[#This Row],[Hire Date]])</f>
        <v>2006</v>
      </c>
      <c r="F248" s="9" t="s">
        <v>152</v>
      </c>
      <c r="G248" s="9"/>
      <c r="H248" s="9" t="s">
        <v>115</v>
      </c>
      <c r="I248" s="10">
        <v>2006</v>
      </c>
      <c r="J248" s="11">
        <v>85000</v>
      </c>
      <c r="K248" s="11" t="s">
        <v>146</v>
      </c>
      <c r="L248" s="11">
        <v>7650</v>
      </c>
      <c r="M248" s="11">
        <v>1700</v>
      </c>
      <c r="N248" s="11"/>
      <c r="O248" s="11">
        <f t="shared" si="11"/>
        <v>94350</v>
      </c>
      <c r="P248" s="8" t="s">
        <v>10</v>
      </c>
      <c r="Q248" s="10">
        <v>13</v>
      </c>
      <c r="R248" s="8">
        <v>11</v>
      </c>
      <c r="S248" s="8">
        <v>2</v>
      </c>
      <c r="U248" s="8" t="str">
        <f>A248&amp;I248</f>
        <v>Elena Miriam Takahashi2006</v>
      </c>
    </row>
    <row r="249" spans="1:21" s="8" customFormat="1" x14ac:dyDescent="0.2">
      <c r="A249" s="8" t="s">
        <v>45</v>
      </c>
      <c r="B249" s="9">
        <v>38940</v>
      </c>
      <c r="C249" s="9" t="str">
        <f t="shared" si="9"/>
        <v>agosto / 2006</v>
      </c>
      <c r="D249" s="9" t="str">
        <f t="shared" si="10"/>
        <v>agosto</v>
      </c>
      <c r="E249" s="10">
        <f>YEAR(Tabla1[[#This Row],[Hire Date]])</f>
        <v>2006</v>
      </c>
      <c r="F249" s="9" t="s">
        <v>152</v>
      </c>
      <c r="G249" s="9"/>
      <c r="H249" s="9" t="s">
        <v>115</v>
      </c>
      <c r="I249" s="10">
        <v>2006</v>
      </c>
      <c r="J249" s="11">
        <v>44000</v>
      </c>
      <c r="K249" s="11" t="s">
        <v>151</v>
      </c>
      <c r="L249" s="11">
        <v>3520</v>
      </c>
      <c r="M249" s="11">
        <v>440</v>
      </c>
      <c r="N249" s="11"/>
      <c r="O249" s="11">
        <f t="shared" si="11"/>
        <v>47960</v>
      </c>
      <c r="P249" s="8" t="s">
        <v>3</v>
      </c>
      <c r="Q249" s="10">
        <v>15</v>
      </c>
      <c r="R249" s="8">
        <v>8</v>
      </c>
      <c r="S249" s="8">
        <v>4</v>
      </c>
      <c r="U249" s="8" t="str">
        <f>A249&amp;I249</f>
        <v>Jacqueline N. Hildebrand2006</v>
      </c>
    </row>
    <row r="250" spans="1:21" s="8" customFormat="1" x14ac:dyDescent="0.2">
      <c r="A250" s="8" t="s">
        <v>106</v>
      </c>
      <c r="B250" s="9">
        <v>38962</v>
      </c>
      <c r="C250" s="9" t="str">
        <f t="shared" si="9"/>
        <v>septiembre / 2006</v>
      </c>
      <c r="D250" s="9" t="str">
        <f t="shared" si="10"/>
        <v>septiembre</v>
      </c>
      <c r="E250" s="10">
        <f>YEAR(Tabla1[[#This Row],[Hire Date]])</f>
        <v>2006</v>
      </c>
      <c r="F250" s="9" t="s">
        <v>152</v>
      </c>
      <c r="G250" s="9"/>
      <c r="H250" s="9" t="s">
        <v>115</v>
      </c>
      <c r="I250" s="10">
        <v>2006</v>
      </c>
      <c r="J250" s="11">
        <v>96000</v>
      </c>
      <c r="K250" s="11" t="s">
        <v>146</v>
      </c>
      <c r="L250" s="11">
        <v>6720</v>
      </c>
      <c r="M250" s="11">
        <v>960</v>
      </c>
      <c r="N250" s="11"/>
      <c r="O250" s="11">
        <f t="shared" si="11"/>
        <v>103680</v>
      </c>
      <c r="P250" s="8" t="s">
        <v>3</v>
      </c>
      <c r="Q250" s="10">
        <v>10</v>
      </c>
      <c r="R250" s="8">
        <v>7</v>
      </c>
      <c r="S250" s="8">
        <v>5</v>
      </c>
      <c r="U250" s="8" t="str">
        <f>A250&amp;I250</f>
        <v>Joshua Johnson2006</v>
      </c>
    </row>
    <row r="251" spans="1:21" s="8" customFormat="1" x14ac:dyDescent="0.2">
      <c r="A251" s="8" t="s">
        <v>109</v>
      </c>
      <c r="B251" s="9">
        <v>39037</v>
      </c>
      <c r="C251" s="9" t="str">
        <f t="shared" si="9"/>
        <v>noviembre / 2006</v>
      </c>
      <c r="D251" s="9" t="str">
        <f t="shared" si="10"/>
        <v>noviembre</v>
      </c>
      <c r="E251" s="10">
        <f>YEAR(Tabla1[[#This Row],[Hire Date]])</f>
        <v>2006</v>
      </c>
      <c r="F251" s="9" t="s">
        <v>152</v>
      </c>
      <c r="G251" s="9"/>
      <c r="H251" s="9" t="s">
        <v>115</v>
      </c>
      <c r="I251" s="10">
        <v>2006</v>
      </c>
      <c r="J251" s="11">
        <v>119000</v>
      </c>
      <c r="K251" s="11" t="s">
        <v>147</v>
      </c>
      <c r="L251" s="11">
        <v>5950</v>
      </c>
      <c r="M251" s="11">
        <v>3570</v>
      </c>
      <c r="N251" s="11"/>
      <c r="O251" s="11">
        <f t="shared" si="11"/>
        <v>128520</v>
      </c>
      <c r="P251" s="8" t="s">
        <v>9</v>
      </c>
      <c r="Q251" s="10">
        <v>14</v>
      </c>
      <c r="R251" s="8">
        <v>9</v>
      </c>
      <c r="S251" s="8">
        <v>2</v>
      </c>
      <c r="U251" s="8" t="str">
        <f>A251&amp;I251</f>
        <v>Moriel Caldwell2006</v>
      </c>
    </row>
    <row r="252" spans="1:21" s="8" customFormat="1" x14ac:dyDescent="0.2">
      <c r="A252" s="8" t="s">
        <v>86</v>
      </c>
      <c r="B252" s="9">
        <v>39073</v>
      </c>
      <c r="C252" s="9" t="str">
        <f t="shared" si="9"/>
        <v>diciembre / 2006</v>
      </c>
      <c r="D252" s="9" t="str">
        <f t="shared" si="10"/>
        <v>diciembre</v>
      </c>
      <c r="E252" s="10">
        <f>YEAR(Tabla1[[#This Row],[Hire Date]])</f>
        <v>2006</v>
      </c>
      <c r="F252" s="9" t="s">
        <v>152</v>
      </c>
      <c r="G252" s="9"/>
      <c r="H252" s="9" t="s">
        <v>115</v>
      </c>
      <c r="I252" s="10">
        <v>2006</v>
      </c>
      <c r="J252" s="11">
        <v>67000</v>
      </c>
      <c r="K252" s="11" t="s">
        <v>149</v>
      </c>
      <c r="L252" s="11">
        <v>6700</v>
      </c>
      <c r="M252" s="11">
        <v>3350</v>
      </c>
      <c r="N252" s="11"/>
      <c r="O252" s="11">
        <f t="shared" si="11"/>
        <v>77050</v>
      </c>
      <c r="P252" s="8" t="s">
        <v>3</v>
      </c>
      <c r="Q252" s="10">
        <v>12</v>
      </c>
      <c r="R252" s="8">
        <v>9</v>
      </c>
      <c r="S252" s="8">
        <v>2</v>
      </c>
      <c r="U252" s="8" t="str">
        <f>A252&amp;I252</f>
        <v>Stephen H. Thomas2006</v>
      </c>
    </row>
    <row r="253" spans="1:21" s="8" customFormat="1" x14ac:dyDescent="0.2">
      <c r="A253" s="8" t="s">
        <v>46</v>
      </c>
      <c r="B253" s="9">
        <v>36762</v>
      </c>
      <c r="C253" s="9" t="str">
        <f t="shared" si="9"/>
        <v>agosto / 2000</v>
      </c>
      <c r="D253" s="9" t="str">
        <f t="shared" si="10"/>
        <v>agosto</v>
      </c>
      <c r="E253" s="10">
        <f>YEAR(Tabla1[[#This Row],[Hire Date]])</f>
        <v>2000</v>
      </c>
      <c r="F253" s="9" t="s">
        <v>152</v>
      </c>
      <c r="G253" s="9"/>
      <c r="H253" s="9" t="s">
        <v>116</v>
      </c>
      <c r="I253" s="10">
        <v>2007</v>
      </c>
      <c r="J253" s="11">
        <v>70806</v>
      </c>
      <c r="K253" s="11" t="s">
        <v>149</v>
      </c>
      <c r="L253" s="11">
        <v>7080.6</v>
      </c>
      <c r="M253" s="11">
        <v>0</v>
      </c>
      <c r="N253" s="11">
        <v>115000</v>
      </c>
      <c r="O253" s="11">
        <f t="shared" si="11"/>
        <v>192886.6</v>
      </c>
      <c r="P253" s="8" t="s">
        <v>1</v>
      </c>
      <c r="Q253" s="10">
        <v>14</v>
      </c>
      <c r="R253" s="8">
        <v>9</v>
      </c>
      <c r="S253" s="8">
        <v>4</v>
      </c>
      <c r="T253" s="16"/>
      <c r="U253" s="8" t="str">
        <f>A253&amp;I253</f>
        <v>Julia  Hegwood 2007</v>
      </c>
    </row>
    <row r="254" spans="1:21" s="8" customFormat="1" x14ac:dyDescent="0.2">
      <c r="A254" s="8" t="s">
        <v>31</v>
      </c>
      <c r="B254" s="9">
        <v>36817</v>
      </c>
      <c r="C254" s="9" t="str">
        <f t="shared" si="9"/>
        <v>octubre / 2000</v>
      </c>
      <c r="D254" s="9" t="str">
        <f t="shared" si="10"/>
        <v>octubre</v>
      </c>
      <c r="E254" s="10">
        <f>YEAR(Tabla1[[#This Row],[Hire Date]])</f>
        <v>2000</v>
      </c>
      <c r="F254" s="9" t="s">
        <v>152</v>
      </c>
      <c r="G254" s="9"/>
      <c r="H254" s="9" t="s">
        <v>116</v>
      </c>
      <c r="I254" s="10">
        <v>2007</v>
      </c>
      <c r="J254" s="11">
        <v>48972</v>
      </c>
      <c r="K254" s="11" t="s">
        <v>151</v>
      </c>
      <c r="L254" s="11">
        <v>2448.6</v>
      </c>
      <c r="M254" s="11">
        <v>0</v>
      </c>
      <c r="N254" s="11"/>
      <c r="O254" s="11">
        <f t="shared" si="11"/>
        <v>51420.6</v>
      </c>
      <c r="P254" s="8" t="s">
        <v>2</v>
      </c>
      <c r="Q254" s="10">
        <v>15</v>
      </c>
      <c r="R254" s="8">
        <v>8</v>
      </c>
      <c r="S254" s="8">
        <v>5</v>
      </c>
      <c r="T254" s="16"/>
      <c r="U254" s="8" t="str">
        <f>A254&amp;I254</f>
        <v>Willow Nevandro2007</v>
      </c>
    </row>
    <row r="255" spans="1:21" s="8" customFormat="1" x14ac:dyDescent="0.2">
      <c r="A255" s="8" t="s">
        <v>60</v>
      </c>
      <c r="B255" s="9">
        <v>36867</v>
      </c>
      <c r="C255" s="9" t="str">
        <f t="shared" si="9"/>
        <v>diciembre / 2000</v>
      </c>
      <c r="D255" s="9" t="str">
        <f t="shared" si="10"/>
        <v>diciembre</v>
      </c>
      <c r="E255" s="10">
        <f>YEAR(Tabla1[[#This Row],[Hire Date]])</f>
        <v>2000</v>
      </c>
      <c r="F255" s="9" t="s">
        <v>152</v>
      </c>
      <c r="G255" s="9"/>
      <c r="H255" s="9" t="s">
        <v>116</v>
      </c>
      <c r="I255" s="10">
        <v>2007</v>
      </c>
      <c r="J255" s="11">
        <v>80892</v>
      </c>
      <c r="K255" s="11" t="s">
        <v>146</v>
      </c>
      <c r="L255" s="11">
        <v>8898.1200000000008</v>
      </c>
      <c r="M255" s="11">
        <v>3235.68</v>
      </c>
      <c r="N255" s="11"/>
      <c r="O255" s="11">
        <f t="shared" si="11"/>
        <v>93025.799999999988</v>
      </c>
      <c r="P255" s="8" t="s">
        <v>9</v>
      </c>
      <c r="Q255" s="10">
        <v>14</v>
      </c>
      <c r="R255" s="8">
        <v>11</v>
      </c>
      <c r="S255" s="8">
        <v>4</v>
      </c>
      <c r="T255" s="16"/>
      <c r="U255" s="8" t="str">
        <f>A255&amp;I255</f>
        <v>Martie Elmasian2007</v>
      </c>
    </row>
    <row r="256" spans="1:21" s="8" customFormat="1" x14ac:dyDescent="0.2">
      <c r="A256" s="8" t="s">
        <v>44</v>
      </c>
      <c r="B256" s="9">
        <v>36904</v>
      </c>
      <c r="C256" s="9" t="str">
        <f t="shared" si="9"/>
        <v>enero / 2001</v>
      </c>
      <c r="D256" s="9" t="str">
        <f t="shared" si="10"/>
        <v>enero</v>
      </c>
      <c r="E256" s="10">
        <f>YEAR(Tabla1[[#This Row],[Hire Date]])</f>
        <v>2001</v>
      </c>
      <c r="F256" s="9" t="s">
        <v>154</v>
      </c>
      <c r="G256" s="9"/>
      <c r="H256" s="9" t="s">
        <v>115</v>
      </c>
      <c r="I256" s="10">
        <v>2007</v>
      </c>
      <c r="J256" s="11">
        <v>62899</v>
      </c>
      <c r="K256" s="11" t="s">
        <v>149</v>
      </c>
      <c r="L256" s="11">
        <v>7547.88</v>
      </c>
      <c r="M256" s="11">
        <v>0</v>
      </c>
      <c r="N256" s="11">
        <v>98000</v>
      </c>
      <c r="O256" s="11">
        <f t="shared" si="11"/>
        <v>168446.88</v>
      </c>
      <c r="P256" s="8" t="s">
        <v>1</v>
      </c>
      <c r="Q256" s="10">
        <v>10</v>
      </c>
      <c r="R256" s="8">
        <v>10</v>
      </c>
      <c r="S256" s="8">
        <v>4</v>
      </c>
      <c r="T256" s="16"/>
      <c r="U256" s="8" t="str">
        <f>A256&amp;I256</f>
        <v>Kelly Queen2007</v>
      </c>
    </row>
    <row r="257" spans="1:21" s="8" customFormat="1" x14ac:dyDescent="0.2">
      <c r="A257" s="8" t="s">
        <v>29</v>
      </c>
      <c r="B257" s="9">
        <v>37015</v>
      </c>
      <c r="C257" s="9" t="str">
        <f t="shared" si="9"/>
        <v>mayo / 2001</v>
      </c>
      <c r="D257" s="9" t="str">
        <f t="shared" si="10"/>
        <v>mayo</v>
      </c>
      <c r="E257" s="10">
        <f>YEAR(Tabla1[[#This Row],[Hire Date]])</f>
        <v>2001</v>
      </c>
      <c r="F257" s="9" t="s">
        <v>154</v>
      </c>
      <c r="G257" s="9"/>
      <c r="H257" s="9" t="s">
        <v>115</v>
      </c>
      <c r="I257" s="10">
        <v>2007</v>
      </c>
      <c r="J257" s="11">
        <v>49682</v>
      </c>
      <c r="K257" s="11" t="s">
        <v>151</v>
      </c>
      <c r="L257" s="11">
        <v>5961.84</v>
      </c>
      <c r="M257" s="11">
        <v>2484.1</v>
      </c>
      <c r="N257" s="11"/>
      <c r="O257" s="11">
        <f t="shared" si="11"/>
        <v>58127.939999999995</v>
      </c>
      <c r="P257" s="8" t="s">
        <v>9</v>
      </c>
      <c r="Q257" s="10">
        <v>10</v>
      </c>
      <c r="R257" s="8">
        <v>3</v>
      </c>
      <c r="S257" s="8">
        <v>5</v>
      </c>
      <c r="T257" s="16"/>
      <c r="U257" s="8" t="str">
        <f>A257&amp;I257</f>
        <v>Joeanne Melendez2007</v>
      </c>
    </row>
    <row r="258" spans="1:21" s="8" customFormat="1" x14ac:dyDescent="0.2">
      <c r="A258" s="8" t="s">
        <v>43</v>
      </c>
      <c r="B258" s="9">
        <v>37021</v>
      </c>
      <c r="C258" s="9" t="str">
        <f t="shared" si="9"/>
        <v>mayo / 2001</v>
      </c>
      <c r="D258" s="9" t="str">
        <f t="shared" si="10"/>
        <v>mayo</v>
      </c>
      <c r="E258" s="10">
        <f>YEAR(Tabla1[[#This Row],[Hire Date]])</f>
        <v>2001</v>
      </c>
      <c r="F258" s="9" t="s">
        <v>153</v>
      </c>
      <c r="G258" s="9"/>
      <c r="H258" s="9" t="s">
        <v>115</v>
      </c>
      <c r="I258" s="10">
        <v>2007</v>
      </c>
      <c r="J258" s="11">
        <v>54508</v>
      </c>
      <c r="K258" s="11" t="s">
        <v>149</v>
      </c>
      <c r="L258" s="11">
        <v>3270.48</v>
      </c>
      <c r="M258" s="11">
        <v>0</v>
      </c>
      <c r="N258" s="11">
        <v>105000</v>
      </c>
      <c r="O258" s="11">
        <f t="shared" si="11"/>
        <v>162778.48000000001</v>
      </c>
      <c r="P258" s="8" t="s">
        <v>1</v>
      </c>
      <c r="Q258" s="10">
        <v>11</v>
      </c>
      <c r="R258" s="8">
        <v>3</v>
      </c>
      <c r="S258" s="8">
        <v>2</v>
      </c>
      <c r="T258" s="16"/>
      <c r="U258" s="8" t="str">
        <f>A258&amp;I258</f>
        <v>Brian M Stucki2007</v>
      </c>
    </row>
    <row r="259" spans="1:21" s="8" customFormat="1" x14ac:dyDescent="0.2">
      <c r="A259" s="8" t="s">
        <v>75</v>
      </c>
      <c r="B259" s="9">
        <v>37065</v>
      </c>
      <c r="C259" s="9" t="str">
        <f t="shared" ref="C259:C322" si="12">TEXT(B259,"MMMM")&amp;" / "&amp;YEAR(B259)</f>
        <v>junio / 2001</v>
      </c>
      <c r="D259" s="9" t="str">
        <f t="shared" ref="D259:D322" si="13">TEXT(B259,"MMMM")</f>
        <v>junio</v>
      </c>
      <c r="E259" s="10">
        <f>YEAR(Tabla1[[#This Row],[Hire Date]])</f>
        <v>2001</v>
      </c>
      <c r="F259" s="9" t="s">
        <v>153</v>
      </c>
      <c r="G259" s="9"/>
      <c r="H259" s="9" t="s">
        <v>115</v>
      </c>
      <c r="I259" s="10">
        <v>2007</v>
      </c>
      <c r="J259" s="11">
        <v>85536</v>
      </c>
      <c r="K259" s="11" t="s">
        <v>146</v>
      </c>
      <c r="L259" s="11">
        <v>4276.8</v>
      </c>
      <c r="M259" s="11">
        <v>1710.72</v>
      </c>
      <c r="N259" s="11"/>
      <c r="O259" s="11">
        <f t="shared" ref="O259:O322" si="14">SUM(J259:N259)</f>
        <v>91523.520000000004</v>
      </c>
      <c r="P259" s="8" t="s">
        <v>10</v>
      </c>
      <c r="Q259" s="10">
        <v>12</v>
      </c>
      <c r="R259" s="8">
        <v>6</v>
      </c>
      <c r="S259" s="8">
        <v>3</v>
      </c>
      <c r="T259" s="16"/>
      <c r="U259" s="8" t="str">
        <f>A259&amp;I259</f>
        <v>Cindy Summerville2007</v>
      </c>
    </row>
    <row r="260" spans="1:21" s="8" customFormat="1" x14ac:dyDescent="0.2">
      <c r="A260" s="8" t="s">
        <v>83</v>
      </c>
      <c r="B260" s="9">
        <v>37170</v>
      </c>
      <c r="C260" s="9" t="str">
        <f t="shared" si="12"/>
        <v>octubre / 2001</v>
      </c>
      <c r="D260" s="9" t="str">
        <f t="shared" si="13"/>
        <v>octubre</v>
      </c>
      <c r="E260" s="10">
        <f>YEAR(Tabla1[[#This Row],[Hire Date]])</f>
        <v>2001</v>
      </c>
      <c r="F260" s="9" t="s">
        <v>153</v>
      </c>
      <c r="G260" s="9"/>
      <c r="H260" s="9" t="s">
        <v>115</v>
      </c>
      <c r="I260" s="10">
        <v>2007</v>
      </c>
      <c r="J260" s="11">
        <v>87480</v>
      </c>
      <c r="K260" s="11" t="s">
        <v>146</v>
      </c>
      <c r="L260" s="11">
        <v>4374</v>
      </c>
      <c r="M260" s="11">
        <v>4374</v>
      </c>
      <c r="N260" s="11"/>
      <c r="O260" s="11">
        <f t="shared" si="14"/>
        <v>96228</v>
      </c>
      <c r="P260" s="8" t="s">
        <v>5</v>
      </c>
      <c r="Q260" s="10">
        <v>12</v>
      </c>
      <c r="R260" s="8">
        <v>11</v>
      </c>
      <c r="S260" s="8">
        <v>2</v>
      </c>
      <c r="T260" s="16"/>
      <c r="U260" s="8" t="str">
        <f>A260&amp;I260</f>
        <v>Bryan Anderson2007</v>
      </c>
    </row>
    <row r="261" spans="1:21" s="8" customFormat="1" x14ac:dyDescent="0.2">
      <c r="A261" s="8" t="s">
        <v>23</v>
      </c>
      <c r="B261" s="9">
        <v>37185</v>
      </c>
      <c r="C261" s="9" t="str">
        <f t="shared" si="12"/>
        <v>octubre / 2001</v>
      </c>
      <c r="D261" s="9" t="str">
        <f t="shared" si="13"/>
        <v>octubre</v>
      </c>
      <c r="E261" s="10">
        <f>YEAR(Tabla1[[#This Row],[Hire Date]])</f>
        <v>2001</v>
      </c>
      <c r="F261" s="9" t="s">
        <v>152</v>
      </c>
      <c r="G261" s="9"/>
      <c r="H261" s="9" t="s">
        <v>115</v>
      </c>
      <c r="I261" s="10">
        <v>2007</v>
      </c>
      <c r="J261" s="11">
        <v>46332</v>
      </c>
      <c r="K261" s="11" t="s">
        <v>151</v>
      </c>
      <c r="L261" s="11">
        <v>4633.2</v>
      </c>
      <c r="M261" s="11">
        <v>0</v>
      </c>
      <c r="N261" s="11"/>
      <c r="O261" s="11">
        <f t="shared" si="14"/>
        <v>50965.2</v>
      </c>
      <c r="P261" s="8" t="s">
        <v>9</v>
      </c>
      <c r="Q261" s="10">
        <v>14</v>
      </c>
      <c r="R261" s="8">
        <v>6</v>
      </c>
      <c r="S261" s="8">
        <v>2</v>
      </c>
      <c r="T261" s="16"/>
      <c r="U261" s="8" t="str">
        <f>A261&amp;I261</f>
        <v>Janalee Eggleston2007</v>
      </c>
    </row>
    <row r="262" spans="1:21" s="8" customFormat="1" x14ac:dyDescent="0.2">
      <c r="A262" s="8" t="s">
        <v>69</v>
      </c>
      <c r="B262" s="9">
        <v>37186</v>
      </c>
      <c r="C262" s="9" t="str">
        <f t="shared" si="12"/>
        <v>octubre / 2001</v>
      </c>
      <c r="D262" s="9" t="str">
        <f t="shared" si="13"/>
        <v>octubre</v>
      </c>
      <c r="E262" s="10">
        <f>YEAR(Tabla1[[#This Row],[Hire Date]])</f>
        <v>2001</v>
      </c>
      <c r="F262" s="9" t="s">
        <v>152</v>
      </c>
      <c r="G262" s="9"/>
      <c r="H262" s="9" t="s">
        <v>115</v>
      </c>
      <c r="I262" s="10">
        <v>2007</v>
      </c>
      <c r="J262" s="11">
        <v>80784</v>
      </c>
      <c r="K262" s="11" t="s">
        <v>146</v>
      </c>
      <c r="L262" s="11">
        <v>6462.72</v>
      </c>
      <c r="M262" s="11">
        <v>3231.36</v>
      </c>
      <c r="N262" s="11"/>
      <c r="O262" s="11">
        <f t="shared" si="14"/>
        <v>90478.080000000002</v>
      </c>
      <c r="P262" s="8" t="s">
        <v>10</v>
      </c>
      <c r="Q262" s="10">
        <v>11</v>
      </c>
      <c r="R262" s="8">
        <v>11</v>
      </c>
      <c r="S262" s="8">
        <v>3</v>
      </c>
      <c r="T262" s="16"/>
      <c r="U262" s="8" t="str">
        <f>A262&amp;I262</f>
        <v>Elena Miriam Hillen 2007</v>
      </c>
    </row>
    <row r="263" spans="1:21" s="8" customFormat="1" x14ac:dyDescent="0.2">
      <c r="A263" s="8" t="s">
        <v>68</v>
      </c>
      <c r="B263" s="9">
        <v>37218</v>
      </c>
      <c r="C263" s="9" t="str">
        <f t="shared" si="12"/>
        <v>noviembre / 2001</v>
      </c>
      <c r="D263" s="9" t="str">
        <f t="shared" si="13"/>
        <v>noviembre</v>
      </c>
      <c r="E263" s="10">
        <f>YEAR(Tabla1[[#This Row],[Hire Date]])</f>
        <v>2001</v>
      </c>
      <c r="F263" s="9" t="s">
        <v>152</v>
      </c>
      <c r="G263" s="9">
        <v>39183</v>
      </c>
      <c r="H263" s="9" t="s">
        <v>115</v>
      </c>
      <c r="I263" s="10">
        <v>2007</v>
      </c>
      <c r="J263" s="11">
        <v>80850</v>
      </c>
      <c r="K263" s="11" t="s">
        <v>146</v>
      </c>
      <c r="L263" s="11">
        <v>8893.5</v>
      </c>
      <c r="M263" s="11">
        <v>4042.5</v>
      </c>
      <c r="N263" s="11"/>
      <c r="O263" s="11">
        <f t="shared" si="14"/>
        <v>93786</v>
      </c>
      <c r="P263" s="8" t="s">
        <v>7</v>
      </c>
      <c r="Q263" s="10">
        <v>11</v>
      </c>
      <c r="R263" s="8">
        <v>4</v>
      </c>
      <c r="S263" s="8">
        <v>5</v>
      </c>
      <c r="T263" s="16"/>
      <c r="U263" s="8" t="str">
        <f>A263&amp;I263</f>
        <v>Stacy L Chen2007</v>
      </c>
    </row>
    <row r="264" spans="1:21" s="8" customFormat="1" x14ac:dyDescent="0.2">
      <c r="A264" s="8" t="s">
        <v>78</v>
      </c>
      <c r="B264" s="9">
        <v>37228</v>
      </c>
      <c r="C264" s="9" t="str">
        <f t="shared" si="12"/>
        <v>diciembre / 2001</v>
      </c>
      <c r="D264" s="9" t="str">
        <f t="shared" si="13"/>
        <v>diciembre</v>
      </c>
      <c r="E264" s="10">
        <f>YEAR(Tabla1[[#This Row],[Hire Date]])</f>
        <v>2001</v>
      </c>
      <c r="F264" s="9" t="s">
        <v>152</v>
      </c>
      <c r="G264" s="9"/>
      <c r="H264" s="9" t="s">
        <v>115</v>
      </c>
      <c r="I264" s="10">
        <v>2007</v>
      </c>
      <c r="J264" s="11">
        <v>85020</v>
      </c>
      <c r="K264" s="11" t="s">
        <v>146</v>
      </c>
      <c r="L264" s="11">
        <v>10202.4</v>
      </c>
      <c r="M264" s="11">
        <v>2550.6</v>
      </c>
      <c r="N264" s="11"/>
      <c r="O264" s="11">
        <f t="shared" si="14"/>
        <v>97773</v>
      </c>
      <c r="P264" s="8" t="s">
        <v>2</v>
      </c>
      <c r="Q264" s="10">
        <v>15</v>
      </c>
      <c r="R264" s="8">
        <v>4</v>
      </c>
      <c r="S264" s="8">
        <v>2</v>
      </c>
      <c r="T264" s="16"/>
      <c r="U264" s="8" t="str">
        <f>A264&amp;I264</f>
        <v>Alexis Ripley2007</v>
      </c>
    </row>
    <row r="265" spans="1:21" s="8" customFormat="1" x14ac:dyDescent="0.2">
      <c r="A265" s="8" t="s">
        <v>64</v>
      </c>
      <c r="B265" s="9">
        <v>37246</v>
      </c>
      <c r="C265" s="9" t="str">
        <f t="shared" si="12"/>
        <v>diciembre / 2001</v>
      </c>
      <c r="D265" s="9" t="str">
        <f t="shared" si="13"/>
        <v>diciembre</v>
      </c>
      <c r="E265" s="10">
        <f>YEAR(Tabla1[[#This Row],[Hire Date]])</f>
        <v>2001</v>
      </c>
      <c r="F265" s="9" t="s">
        <v>152</v>
      </c>
      <c r="G265" s="9"/>
      <c r="H265" s="9" t="s">
        <v>115</v>
      </c>
      <c r="I265" s="10">
        <v>2007</v>
      </c>
      <c r="J265" s="11">
        <v>75758</v>
      </c>
      <c r="K265" s="11" t="s">
        <v>146</v>
      </c>
      <c r="L265" s="11">
        <v>6818.22</v>
      </c>
      <c r="M265" s="11">
        <v>757.58</v>
      </c>
      <c r="N265" s="11"/>
      <c r="O265" s="11">
        <f t="shared" si="14"/>
        <v>83333.8</v>
      </c>
      <c r="P265" s="8" t="s">
        <v>10</v>
      </c>
      <c r="Q265" s="10">
        <v>12</v>
      </c>
      <c r="R265" s="8">
        <v>11</v>
      </c>
      <c r="S265" s="8">
        <v>3</v>
      </c>
      <c r="T265" s="16"/>
      <c r="U265" s="8" t="str">
        <f>A265&amp;I265</f>
        <v>Micah Chokeir2007</v>
      </c>
    </row>
    <row r="266" spans="1:21" s="8" customFormat="1" x14ac:dyDescent="0.2">
      <c r="A266" s="8" t="s">
        <v>92</v>
      </c>
      <c r="B266" s="9">
        <v>37246</v>
      </c>
      <c r="C266" s="9" t="str">
        <f t="shared" si="12"/>
        <v>diciembre / 2001</v>
      </c>
      <c r="D266" s="9" t="str">
        <f t="shared" si="13"/>
        <v>diciembre</v>
      </c>
      <c r="E266" s="10">
        <f>YEAR(Tabla1[[#This Row],[Hire Date]])</f>
        <v>2001</v>
      </c>
      <c r="F266" s="9" t="s">
        <v>152</v>
      </c>
      <c r="G266" s="9"/>
      <c r="H266" s="9" t="s">
        <v>115</v>
      </c>
      <c r="I266" s="10">
        <v>2007</v>
      </c>
      <c r="J266" s="11">
        <v>92906</v>
      </c>
      <c r="K266" s="11" t="s">
        <v>146</v>
      </c>
      <c r="L266" s="11">
        <v>9290.6</v>
      </c>
      <c r="M266" s="11">
        <v>929.06</v>
      </c>
      <c r="N266" s="11"/>
      <c r="O266" s="11">
        <f t="shared" si="14"/>
        <v>103125.66</v>
      </c>
      <c r="P266" s="8" t="s">
        <v>2</v>
      </c>
      <c r="Q266" s="10">
        <v>12</v>
      </c>
      <c r="R266" s="8">
        <v>8</v>
      </c>
      <c r="S266" s="8">
        <v>4</v>
      </c>
      <c r="T266" s="16"/>
      <c r="U266" s="8" t="str">
        <f>A266&amp;I266</f>
        <v>Jesse Wooten2007</v>
      </c>
    </row>
    <row r="267" spans="1:21" s="8" customFormat="1" x14ac:dyDescent="0.2">
      <c r="A267" s="8" t="s">
        <v>98</v>
      </c>
      <c r="B267" s="9">
        <v>37249</v>
      </c>
      <c r="C267" s="9" t="str">
        <f t="shared" si="12"/>
        <v>diciembre / 2001</v>
      </c>
      <c r="D267" s="9" t="str">
        <f t="shared" si="13"/>
        <v>diciembre</v>
      </c>
      <c r="E267" s="10">
        <f>YEAR(Tabla1[[#This Row],[Hire Date]])</f>
        <v>2001</v>
      </c>
      <c r="F267" s="9" t="s">
        <v>152</v>
      </c>
      <c r="G267" s="9"/>
      <c r="H267" s="9" t="s">
        <v>115</v>
      </c>
      <c r="I267" s="10">
        <v>2007</v>
      </c>
      <c r="J267" s="11">
        <v>107452</v>
      </c>
      <c r="K267" s="11" t="s">
        <v>147</v>
      </c>
      <c r="L267" s="11">
        <v>11819.72</v>
      </c>
      <c r="M267" s="11">
        <v>2149.04</v>
      </c>
      <c r="N267" s="11"/>
      <c r="O267" s="11">
        <f t="shared" si="14"/>
        <v>121420.76</v>
      </c>
      <c r="P267" s="8" t="s">
        <v>6</v>
      </c>
      <c r="Q267" s="10">
        <v>12</v>
      </c>
      <c r="R267" s="8">
        <v>11</v>
      </c>
      <c r="S267" s="8">
        <v>5</v>
      </c>
      <c r="T267" s="16"/>
      <c r="U267" s="8" t="str">
        <f>A267&amp;I267</f>
        <v>Ryan Kennedy 2007</v>
      </c>
    </row>
    <row r="268" spans="1:21" s="8" customFormat="1" x14ac:dyDescent="0.2">
      <c r="A268" s="8" t="s">
        <v>51</v>
      </c>
      <c r="B268" s="9">
        <v>37259</v>
      </c>
      <c r="C268" s="9" t="str">
        <f t="shared" si="12"/>
        <v>enero / 2002</v>
      </c>
      <c r="D268" s="9" t="str">
        <f t="shared" si="13"/>
        <v>enero</v>
      </c>
      <c r="E268" s="10">
        <f>YEAR(Tabla1[[#This Row],[Hire Date]])</f>
        <v>2002</v>
      </c>
      <c r="F268" s="9" t="s">
        <v>152</v>
      </c>
      <c r="G268" s="9"/>
      <c r="H268" s="9" t="s">
        <v>115</v>
      </c>
      <c r="I268" s="10">
        <v>2007</v>
      </c>
      <c r="J268" s="11">
        <v>64746</v>
      </c>
      <c r="K268" s="11" t="s">
        <v>149</v>
      </c>
      <c r="L268" s="11">
        <v>3237.3</v>
      </c>
      <c r="M268" s="11">
        <v>0</v>
      </c>
      <c r="N268" s="11"/>
      <c r="O268" s="11">
        <f t="shared" si="14"/>
        <v>67983.3</v>
      </c>
      <c r="P268" s="8" t="s">
        <v>5</v>
      </c>
      <c r="Q268" s="10">
        <v>14</v>
      </c>
      <c r="R268" s="8">
        <v>8</v>
      </c>
      <c r="S268" s="8">
        <v>3</v>
      </c>
      <c r="T268" s="16"/>
      <c r="U268" s="8" t="str">
        <f>A268&amp;I268</f>
        <v>James Wilson2007</v>
      </c>
    </row>
    <row r="269" spans="1:21" s="8" customFormat="1" x14ac:dyDescent="0.2">
      <c r="A269" s="8" t="s">
        <v>42</v>
      </c>
      <c r="B269" s="9">
        <v>37289</v>
      </c>
      <c r="C269" s="9" t="str">
        <f t="shared" si="12"/>
        <v>febrero / 2002</v>
      </c>
      <c r="D269" s="9" t="str">
        <f t="shared" si="13"/>
        <v>febrero</v>
      </c>
      <c r="E269" s="10">
        <f>YEAR(Tabla1[[#This Row],[Hire Date]])</f>
        <v>2002</v>
      </c>
      <c r="F269" s="9" t="s">
        <v>152</v>
      </c>
      <c r="G269" s="9"/>
      <c r="H269" s="9" t="s">
        <v>115</v>
      </c>
      <c r="I269" s="10">
        <v>2007</v>
      </c>
      <c r="J269" s="11">
        <v>57720</v>
      </c>
      <c r="K269" s="11" t="s">
        <v>149</v>
      </c>
      <c r="L269" s="11">
        <v>5772</v>
      </c>
      <c r="M269" s="11">
        <v>2308.8000000000002</v>
      </c>
      <c r="N269" s="11"/>
      <c r="O269" s="11">
        <f t="shared" si="14"/>
        <v>65800.800000000003</v>
      </c>
      <c r="P269" s="8" t="s">
        <v>5</v>
      </c>
      <c r="Q269" s="10">
        <v>12</v>
      </c>
      <c r="R269" s="8">
        <v>7</v>
      </c>
      <c r="S269" s="8">
        <v>5</v>
      </c>
      <c r="T269" s="16"/>
      <c r="U269" s="8" t="str">
        <f>A269&amp;I269</f>
        <v>Steven  Bolin2007</v>
      </c>
    </row>
    <row r="270" spans="1:21" s="8" customFormat="1" x14ac:dyDescent="0.2">
      <c r="A270" s="8" t="s">
        <v>94</v>
      </c>
      <c r="B270" s="9">
        <v>37295</v>
      </c>
      <c r="C270" s="9" t="str">
        <f t="shared" si="12"/>
        <v>febrero / 2002</v>
      </c>
      <c r="D270" s="9" t="str">
        <f t="shared" si="13"/>
        <v>febrero</v>
      </c>
      <c r="E270" s="10">
        <f>YEAR(Tabla1[[#This Row],[Hire Date]])</f>
        <v>2002</v>
      </c>
      <c r="F270" s="9" t="s">
        <v>152</v>
      </c>
      <c r="G270" s="9"/>
      <c r="H270" s="9" t="s">
        <v>115</v>
      </c>
      <c r="I270" s="10">
        <v>2007</v>
      </c>
      <c r="J270" s="11">
        <v>99136</v>
      </c>
      <c r="K270" s="11" t="s">
        <v>146</v>
      </c>
      <c r="L270" s="11">
        <v>4956.8</v>
      </c>
      <c r="M270" s="11">
        <v>0</v>
      </c>
      <c r="N270" s="11"/>
      <c r="O270" s="11">
        <f t="shared" si="14"/>
        <v>104092.8</v>
      </c>
      <c r="P270" s="8" t="s">
        <v>10</v>
      </c>
      <c r="Q270" s="10">
        <v>15</v>
      </c>
      <c r="R270" s="8">
        <v>4</v>
      </c>
      <c r="S270" s="8">
        <v>5</v>
      </c>
      <c r="T270" s="16"/>
      <c r="U270" s="8" t="str">
        <f>A270&amp;I270</f>
        <v>Gabriel R. Self2007</v>
      </c>
    </row>
    <row r="271" spans="1:21" s="8" customFormat="1" x14ac:dyDescent="0.2">
      <c r="A271" s="8" t="s">
        <v>50</v>
      </c>
      <c r="B271" s="9">
        <v>37442</v>
      </c>
      <c r="C271" s="9" t="str">
        <f t="shared" si="12"/>
        <v>julio / 2002</v>
      </c>
      <c r="D271" s="9" t="str">
        <f t="shared" si="13"/>
        <v>julio</v>
      </c>
      <c r="E271" s="10">
        <f>YEAR(Tabla1[[#This Row],[Hire Date]])</f>
        <v>2002</v>
      </c>
      <c r="F271" s="9" t="s">
        <v>156</v>
      </c>
      <c r="G271" s="9"/>
      <c r="H271" s="9" t="s">
        <v>115</v>
      </c>
      <c r="I271" s="10">
        <v>2007</v>
      </c>
      <c r="J271" s="11">
        <v>58968</v>
      </c>
      <c r="K271" s="11" t="s">
        <v>149</v>
      </c>
      <c r="L271" s="11">
        <v>4717.4399999999996</v>
      </c>
      <c r="M271" s="11">
        <v>2358.7199999999998</v>
      </c>
      <c r="N271" s="11"/>
      <c r="O271" s="11">
        <f t="shared" si="14"/>
        <v>66044.160000000003</v>
      </c>
      <c r="P271" s="8" t="s">
        <v>7</v>
      </c>
      <c r="Q271" s="10">
        <v>13</v>
      </c>
      <c r="R271" s="8">
        <v>8</v>
      </c>
      <c r="S271" s="8">
        <v>2</v>
      </c>
      <c r="T271" s="16"/>
      <c r="U271" s="8" t="str">
        <f>A271&amp;I271</f>
        <v>Manuel Steele2007</v>
      </c>
    </row>
    <row r="272" spans="1:21" s="8" customFormat="1" x14ac:dyDescent="0.2">
      <c r="A272" s="8" t="s">
        <v>18</v>
      </c>
      <c r="B272" s="9">
        <v>37637</v>
      </c>
      <c r="C272" s="9" t="str">
        <f t="shared" si="12"/>
        <v>enero / 2003</v>
      </c>
      <c r="D272" s="9" t="str">
        <f t="shared" si="13"/>
        <v>enero</v>
      </c>
      <c r="E272" s="10">
        <f>YEAR(Tabla1[[#This Row],[Hire Date]])</f>
        <v>2003</v>
      </c>
      <c r="F272" s="9" t="s">
        <v>155</v>
      </c>
      <c r="G272" s="9"/>
      <c r="H272" s="9" t="s">
        <v>115</v>
      </c>
      <c r="I272" s="10">
        <v>2007</v>
      </c>
      <c r="J272" s="11">
        <v>32032</v>
      </c>
      <c r="K272" s="11" t="s">
        <v>151</v>
      </c>
      <c r="L272" s="11">
        <v>1921.92</v>
      </c>
      <c r="M272" s="11">
        <v>1601.6</v>
      </c>
      <c r="N272" s="11"/>
      <c r="O272" s="11">
        <f t="shared" si="14"/>
        <v>35555.519999999997</v>
      </c>
      <c r="P272" s="8" t="s">
        <v>2</v>
      </c>
      <c r="Q272" s="10">
        <v>15</v>
      </c>
      <c r="R272" s="8">
        <v>6</v>
      </c>
      <c r="S272" s="8">
        <v>3</v>
      </c>
      <c r="T272" s="16"/>
      <c r="U272" s="8" t="str">
        <f>A272&amp;I272</f>
        <v>Richard  Garza2007</v>
      </c>
    </row>
    <row r="273" spans="1:21" s="8" customFormat="1" x14ac:dyDescent="0.2">
      <c r="A273" s="8" t="s">
        <v>27</v>
      </c>
      <c r="B273" s="9">
        <v>37702</v>
      </c>
      <c r="C273" s="9" t="str">
        <f t="shared" si="12"/>
        <v>marzo / 2003</v>
      </c>
      <c r="D273" s="9" t="str">
        <f t="shared" si="13"/>
        <v>marzo</v>
      </c>
      <c r="E273" s="10">
        <f>YEAR(Tabla1[[#This Row],[Hire Date]])</f>
        <v>2003</v>
      </c>
      <c r="F273" s="9" t="s">
        <v>155</v>
      </c>
      <c r="G273" s="9"/>
      <c r="H273" s="9" t="s">
        <v>115</v>
      </c>
      <c r="I273" s="10">
        <v>2007</v>
      </c>
      <c r="J273" s="11">
        <v>38828</v>
      </c>
      <c r="K273" s="11" t="s">
        <v>151</v>
      </c>
      <c r="L273" s="11">
        <v>3494.52</v>
      </c>
      <c r="M273" s="11">
        <v>388.28</v>
      </c>
      <c r="N273" s="11"/>
      <c r="O273" s="11">
        <f t="shared" si="14"/>
        <v>42710.799999999996</v>
      </c>
      <c r="P273" s="8" t="s">
        <v>2</v>
      </c>
      <c r="Q273" s="10">
        <v>14</v>
      </c>
      <c r="R273" s="8">
        <v>7</v>
      </c>
      <c r="S273" s="8">
        <v>2</v>
      </c>
      <c r="T273" s="16"/>
      <c r="U273" s="8" t="str">
        <f>A273&amp;I273</f>
        <v>Joshua Daniel2007</v>
      </c>
    </row>
    <row r="274" spans="1:21" s="8" customFormat="1" x14ac:dyDescent="0.2">
      <c r="A274" s="8" t="s">
        <v>87</v>
      </c>
      <c r="B274" s="9">
        <v>37770</v>
      </c>
      <c r="C274" s="9" t="str">
        <f t="shared" si="12"/>
        <v>mayo / 2003</v>
      </c>
      <c r="D274" s="9" t="str">
        <f t="shared" si="13"/>
        <v>mayo</v>
      </c>
      <c r="E274" s="10">
        <f>YEAR(Tabla1[[#This Row],[Hire Date]])</f>
        <v>2003</v>
      </c>
      <c r="F274" s="9" t="s">
        <v>155</v>
      </c>
      <c r="G274" s="9"/>
      <c r="H274" s="9" t="s">
        <v>115</v>
      </c>
      <c r="I274" s="10">
        <v>2007</v>
      </c>
      <c r="J274" s="11">
        <v>81662</v>
      </c>
      <c r="K274" s="11" t="s">
        <v>146</v>
      </c>
      <c r="L274" s="11">
        <v>7349.58</v>
      </c>
      <c r="M274" s="11">
        <v>816.62</v>
      </c>
      <c r="N274" s="11"/>
      <c r="O274" s="11">
        <f t="shared" si="14"/>
        <v>89828.2</v>
      </c>
      <c r="P274" s="8" t="s">
        <v>7</v>
      </c>
      <c r="Q274" s="10">
        <v>11</v>
      </c>
      <c r="R274" s="8">
        <v>0</v>
      </c>
      <c r="S274" s="8">
        <v>3</v>
      </c>
      <c r="T274" s="16"/>
      <c r="U274" s="8" t="str">
        <f>A274&amp;I274</f>
        <v>Jacqueline N. Gappy2007</v>
      </c>
    </row>
    <row r="275" spans="1:21" s="8" customFormat="1" x14ac:dyDescent="0.2">
      <c r="A275" s="8" t="s">
        <v>91</v>
      </c>
      <c r="B275" s="9">
        <v>37823</v>
      </c>
      <c r="C275" s="9" t="str">
        <f t="shared" si="12"/>
        <v>julio / 2003</v>
      </c>
      <c r="D275" s="9" t="str">
        <f t="shared" si="13"/>
        <v>julio</v>
      </c>
      <c r="E275" s="10">
        <f>YEAR(Tabla1[[#This Row],[Hire Date]])</f>
        <v>2003</v>
      </c>
      <c r="F275" s="9" t="s">
        <v>154</v>
      </c>
      <c r="G275" s="9"/>
      <c r="H275" s="9" t="s">
        <v>115</v>
      </c>
      <c r="I275" s="10">
        <v>2007</v>
      </c>
      <c r="J275" s="11">
        <v>87633</v>
      </c>
      <c r="K275" s="11" t="s">
        <v>146</v>
      </c>
      <c r="L275" s="11">
        <v>10515.96</v>
      </c>
      <c r="M275" s="11">
        <v>3505.32</v>
      </c>
      <c r="N275" s="11"/>
      <c r="O275" s="11">
        <f t="shared" si="14"/>
        <v>101654.28</v>
      </c>
      <c r="P275" s="8" t="s">
        <v>5</v>
      </c>
      <c r="Q275" s="10">
        <v>15</v>
      </c>
      <c r="R275" s="8">
        <v>11</v>
      </c>
      <c r="S275" s="8">
        <v>5</v>
      </c>
      <c r="T275" s="16"/>
      <c r="U275" s="8" t="str">
        <f>A275&amp;I275</f>
        <v>Harman Abraha2007</v>
      </c>
    </row>
    <row r="276" spans="1:21" s="8" customFormat="1" x14ac:dyDescent="0.2">
      <c r="A276" s="8" t="s">
        <v>110</v>
      </c>
      <c r="B276" s="9">
        <v>37912</v>
      </c>
      <c r="C276" s="9" t="str">
        <f t="shared" si="12"/>
        <v>octubre / 2003</v>
      </c>
      <c r="D276" s="9" t="str">
        <f t="shared" si="13"/>
        <v>octubre</v>
      </c>
      <c r="E276" s="10">
        <f>YEAR(Tabla1[[#This Row],[Hire Date]])</f>
        <v>2003</v>
      </c>
      <c r="F276" s="9" t="s">
        <v>154</v>
      </c>
      <c r="G276" s="9"/>
      <c r="H276" s="9" t="s">
        <v>115</v>
      </c>
      <c r="I276" s="10">
        <v>2007</v>
      </c>
      <c r="J276" s="11">
        <v>153036</v>
      </c>
      <c r="K276" s="11" t="s">
        <v>147</v>
      </c>
      <c r="L276" s="11">
        <v>7651.8</v>
      </c>
      <c r="M276" s="11">
        <v>7651.8</v>
      </c>
      <c r="N276" s="11"/>
      <c r="O276" s="11">
        <f t="shared" si="14"/>
        <v>168339.59999999998</v>
      </c>
      <c r="P276" s="8" t="s">
        <v>2</v>
      </c>
      <c r="Q276" s="10">
        <v>10</v>
      </c>
      <c r="R276" s="8">
        <v>3</v>
      </c>
      <c r="S276" s="8">
        <v>4</v>
      </c>
      <c r="T276" s="16"/>
      <c r="U276" s="8" t="str">
        <f>A276&amp;I276</f>
        <v>Ryan  Mesko2007</v>
      </c>
    </row>
    <row r="277" spans="1:21" s="8" customFormat="1" x14ac:dyDescent="0.2">
      <c r="A277" s="8" t="s">
        <v>76</v>
      </c>
      <c r="B277" s="9">
        <v>37929</v>
      </c>
      <c r="C277" s="9" t="str">
        <f t="shared" si="12"/>
        <v>noviembre / 2003</v>
      </c>
      <c r="D277" s="9" t="str">
        <f t="shared" si="13"/>
        <v>noviembre</v>
      </c>
      <c r="E277" s="10">
        <f>YEAR(Tabla1[[#This Row],[Hire Date]])</f>
        <v>2003</v>
      </c>
      <c r="F277" s="9" t="s">
        <v>153</v>
      </c>
      <c r="G277" s="9">
        <v>39306</v>
      </c>
      <c r="H277" s="9" t="s">
        <v>115</v>
      </c>
      <c r="I277" s="10">
        <v>2007</v>
      </c>
      <c r="J277" s="11">
        <v>75075</v>
      </c>
      <c r="K277" s="11" t="s">
        <v>146</v>
      </c>
      <c r="L277" s="11">
        <v>4504.5</v>
      </c>
      <c r="M277" s="11">
        <v>750.75</v>
      </c>
      <c r="N277" s="11"/>
      <c r="O277" s="11">
        <f t="shared" si="14"/>
        <v>80330.25</v>
      </c>
      <c r="P277" s="8" t="s">
        <v>10</v>
      </c>
      <c r="Q277" s="10">
        <v>15</v>
      </c>
      <c r="R277" s="8">
        <v>1</v>
      </c>
      <c r="S277" s="8">
        <v>2</v>
      </c>
      <c r="T277" s="16"/>
      <c r="U277" s="8" t="str">
        <f>A277&amp;I277</f>
        <v>Erik G. Rinehart2007</v>
      </c>
    </row>
    <row r="278" spans="1:21" s="8" customFormat="1" x14ac:dyDescent="0.2">
      <c r="A278" s="8" t="s">
        <v>65</v>
      </c>
      <c r="B278" s="9">
        <v>37932</v>
      </c>
      <c r="C278" s="9" t="str">
        <f t="shared" si="12"/>
        <v>noviembre / 2003</v>
      </c>
      <c r="D278" s="9" t="str">
        <f t="shared" si="13"/>
        <v>noviembre</v>
      </c>
      <c r="E278" s="10">
        <f>YEAR(Tabla1[[#This Row],[Hire Date]])</f>
        <v>2003</v>
      </c>
      <c r="F278" s="9" t="s">
        <v>156</v>
      </c>
      <c r="G278" s="9"/>
      <c r="H278" s="9" t="s">
        <v>115</v>
      </c>
      <c r="I278" s="10">
        <v>2007</v>
      </c>
      <c r="J278" s="11">
        <v>70632</v>
      </c>
      <c r="K278" s="11" t="s">
        <v>149</v>
      </c>
      <c r="L278" s="11">
        <v>5650.56</v>
      </c>
      <c r="M278" s="11">
        <v>2118.96</v>
      </c>
      <c r="N278" s="11"/>
      <c r="O278" s="11">
        <f t="shared" si="14"/>
        <v>78401.52</v>
      </c>
      <c r="P278" s="8" t="s">
        <v>3</v>
      </c>
      <c r="Q278" s="10">
        <v>12</v>
      </c>
      <c r="R278" s="8">
        <v>0</v>
      </c>
      <c r="S278" s="8">
        <v>3</v>
      </c>
      <c r="T278" s="16"/>
      <c r="U278" s="8" t="str">
        <f>A278&amp;I278</f>
        <v>Julie Yost2007</v>
      </c>
    </row>
    <row r="279" spans="1:21" s="8" customFormat="1" x14ac:dyDescent="0.2">
      <c r="A279" s="8" t="s">
        <v>54</v>
      </c>
      <c r="B279" s="9">
        <v>37952</v>
      </c>
      <c r="C279" s="9" t="str">
        <f t="shared" si="12"/>
        <v>noviembre / 2003</v>
      </c>
      <c r="D279" s="9" t="str">
        <f t="shared" si="13"/>
        <v>noviembre</v>
      </c>
      <c r="E279" s="10">
        <f>YEAR(Tabla1[[#This Row],[Hire Date]])</f>
        <v>2003</v>
      </c>
      <c r="F279" s="9" t="s">
        <v>156</v>
      </c>
      <c r="G279" s="9"/>
      <c r="H279" s="9" t="s">
        <v>115</v>
      </c>
      <c r="I279" s="10">
        <v>2007</v>
      </c>
      <c r="J279" s="11">
        <v>60091</v>
      </c>
      <c r="K279" s="11" t="s">
        <v>149</v>
      </c>
      <c r="L279" s="11">
        <v>4206.37</v>
      </c>
      <c r="M279" s="11">
        <v>2403.64</v>
      </c>
      <c r="N279" s="11"/>
      <c r="O279" s="11">
        <f t="shared" si="14"/>
        <v>66701.010000000009</v>
      </c>
      <c r="P279" s="8" t="s">
        <v>4</v>
      </c>
      <c r="Q279" s="10">
        <v>10</v>
      </c>
      <c r="R279" s="8">
        <v>7</v>
      </c>
      <c r="S279" s="8">
        <v>4</v>
      </c>
      <c r="T279" s="16"/>
      <c r="U279" s="8" t="str">
        <f>A279&amp;I279</f>
        <v>Rikkie J Mahone2007</v>
      </c>
    </row>
    <row r="280" spans="1:21" s="8" customFormat="1" x14ac:dyDescent="0.2">
      <c r="A280" s="8" t="s">
        <v>96</v>
      </c>
      <c r="B280" s="9">
        <v>37958</v>
      </c>
      <c r="C280" s="9" t="str">
        <f t="shared" si="12"/>
        <v>diciembre / 2003</v>
      </c>
      <c r="D280" s="9" t="str">
        <f t="shared" si="13"/>
        <v>diciembre</v>
      </c>
      <c r="E280" s="10">
        <f>YEAR(Tabla1[[#This Row],[Hire Date]])</f>
        <v>2003</v>
      </c>
      <c r="F280" s="9" t="s">
        <v>152</v>
      </c>
      <c r="G280" s="9"/>
      <c r="H280" s="9" t="s">
        <v>115</v>
      </c>
      <c r="I280" s="10">
        <v>2007</v>
      </c>
      <c r="J280" s="11">
        <v>90090</v>
      </c>
      <c r="K280" s="11" t="s">
        <v>146</v>
      </c>
      <c r="L280" s="11">
        <v>8108.1</v>
      </c>
      <c r="M280" s="11">
        <v>0</v>
      </c>
      <c r="N280" s="11">
        <v>135000</v>
      </c>
      <c r="O280" s="11">
        <f t="shared" si="14"/>
        <v>233198.1</v>
      </c>
      <c r="P280" s="8" t="s">
        <v>1</v>
      </c>
      <c r="Q280" s="10">
        <v>11</v>
      </c>
      <c r="R280" s="8">
        <v>7</v>
      </c>
      <c r="S280" s="8">
        <v>3</v>
      </c>
      <c r="T280" s="16"/>
      <c r="U280" s="8" t="str">
        <f>A280&amp;I280</f>
        <v>Benny Erwin2007</v>
      </c>
    </row>
    <row r="281" spans="1:21" s="8" customFormat="1" x14ac:dyDescent="0.2">
      <c r="A281" s="8" t="s">
        <v>66</v>
      </c>
      <c r="B281" s="9">
        <v>37959</v>
      </c>
      <c r="C281" s="9" t="str">
        <f t="shared" si="12"/>
        <v>diciembre / 2003</v>
      </c>
      <c r="D281" s="9" t="str">
        <f t="shared" si="13"/>
        <v>diciembre</v>
      </c>
      <c r="E281" s="10">
        <f>YEAR(Tabla1[[#This Row],[Hire Date]])</f>
        <v>2003</v>
      </c>
      <c r="F281" s="9" t="s">
        <v>152</v>
      </c>
      <c r="G281" s="9"/>
      <c r="H281" s="9" t="s">
        <v>115</v>
      </c>
      <c r="I281" s="10">
        <v>2007</v>
      </c>
      <c r="J281" s="11">
        <v>69336</v>
      </c>
      <c r="K281" s="11" t="s">
        <v>149</v>
      </c>
      <c r="L281" s="11">
        <v>7626.96</v>
      </c>
      <c r="M281" s="11">
        <v>2773.44</v>
      </c>
      <c r="N281" s="11"/>
      <c r="O281" s="11">
        <f t="shared" si="14"/>
        <v>79736.400000000009</v>
      </c>
      <c r="P281" s="8" t="s">
        <v>4</v>
      </c>
      <c r="Q281" s="10">
        <v>15</v>
      </c>
      <c r="R281" s="8">
        <v>6</v>
      </c>
      <c r="S281" s="8">
        <v>5</v>
      </c>
      <c r="T281" s="16"/>
      <c r="U281" s="8" t="str">
        <f>A281&amp;I281</f>
        <v>Jonathan C. Parnell2007</v>
      </c>
    </row>
    <row r="282" spans="1:21" s="8" customFormat="1" x14ac:dyDescent="0.2">
      <c r="A282" s="8" t="s">
        <v>99</v>
      </c>
      <c r="B282" s="9">
        <v>37959</v>
      </c>
      <c r="C282" s="9" t="str">
        <f t="shared" si="12"/>
        <v>diciembre / 2003</v>
      </c>
      <c r="D282" s="9" t="str">
        <f t="shared" si="13"/>
        <v>diciembre</v>
      </c>
      <c r="E282" s="10">
        <f>YEAR(Tabla1[[#This Row],[Hire Date]])</f>
        <v>2003</v>
      </c>
      <c r="F282" s="9" t="s">
        <v>152</v>
      </c>
      <c r="G282" s="9"/>
      <c r="H282" s="9" t="s">
        <v>115</v>
      </c>
      <c r="I282" s="10">
        <v>2007</v>
      </c>
      <c r="J282" s="11">
        <v>92820</v>
      </c>
      <c r="K282" s="11" t="s">
        <v>146</v>
      </c>
      <c r="L282" s="11">
        <v>9282</v>
      </c>
      <c r="M282" s="11">
        <v>0</v>
      </c>
      <c r="N282" s="11">
        <v>140000</v>
      </c>
      <c r="O282" s="11">
        <f t="shared" si="14"/>
        <v>242102</v>
      </c>
      <c r="P282" s="8" t="s">
        <v>1</v>
      </c>
      <c r="Q282" s="10">
        <v>12</v>
      </c>
      <c r="R282" s="8">
        <v>9</v>
      </c>
      <c r="S282" s="8">
        <v>3</v>
      </c>
      <c r="T282" s="16"/>
      <c r="U282" s="8" t="str">
        <f>A282&amp;I282</f>
        <v>Julie Harken2007</v>
      </c>
    </row>
    <row r="283" spans="1:21" s="8" customFormat="1" x14ac:dyDescent="0.2">
      <c r="A283" s="8" t="s">
        <v>40</v>
      </c>
      <c r="B283" s="9">
        <v>37969</v>
      </c>
      <c r="C283" s="9" t="str">
        <f t="shared" si="12"/>
        <v>diciembre / 2003</v>
      </c>
      <c r="D283" s="9" t="str">
        <f t="shared" si="13"/>
        <v>diciembre</v>
      </c>
      <c r="E283" s="10">
        <f>YEAR(Tabla1[[#This Row],[Hire Date]])</f>
        <v>2003</v>
      </c>
      <c r="F283" s="9" t="s">
        <v>152</v>
      </c>
      <c r="G283" s="9"/>
      <c r="H283" s="9" t="s">
        <v>115</v>
      </c>
      <c r="I283" s="10">
        <v>2007</v>
      </c>
      <c r="J283" s="11">
        <v>51251</v>
      </c>
      <c r="K283" s="11" t="s">
        <v>149</v>
      </c>
      <c r="L283" s="11">
        <v>3075.06</v>
      </c>
      <c r="M283" s="11">
        <v>2562.5500000000002</v>
      </c>
      <c r="N283" s="11"/>
      <c r="O283" s="11">
        <f t="shared" si="14"/>
        <v>56888.61</v>
      </c>
      <c r="P283" s="8" t="s">
        <v>3</v>
      </c>
      <c r="Q283" s="10">
        <v>15</v>
      </c>
      <c r="R283" s="8">
        <v>8</v>
      </c>
      <c r="S283" s="8">
        <v>4</v>
      </c>
      <c r="T283" s="16"/>
      <c r="U283" s="8" t="str">
        <f>A283&amp;I283</f>
        <v>Yvette Hurtado 2007</v>
      </c>
    </row>
    <row r="284" spans="1:21" s="8" customFormat="1" x14ac:dyDescent="0.2">
      <c r="A284" s="8" t="s">
        <v>62</v>
      </c>
      <c r="B284" s="9">
        <v>38104</v>
      </c>
      <c r="C284" s="9" t="str">
        <f t="shared" si="12"/>
        <v>abril / 2004</v>
      </c>
      <c r="D284" s="9" t="str">
        <f t="shared" si="13"/>
        <v>abril</v>
      </c>
      <c r="E284" s="10">
        <f>YEAR(Tabla1[[#This Row],[Hire Date]])</f>
        <v>2004</v>
      </c>
      <c r="F284" s="9" t="s">
        <v>156</v>
      </c>
      <c r="G284" s="9"/>
      <c r="H284" s="9" t="s">
        <v>115</v>
      </c>
      <c r="I284" s="10">
        <v>2007</v>
      </c>
      <c r="J284" s="11">
        <v>62402</v>
      </c>
      <c r="K284" s="11" t="s">
        <v>149</v>
      </c>
      <c r="L284" s="11">
        <v>6240.2</v>
      </c>
      <c r="M284" s="11">
        <v>3120.1</v>
      </c>
      <c r="N284" s="11"/>
      <c r="O284" s="11">
        <f t="shared" si="14"/>
        <v>71762.3</v>
      </c>
      <c r="P284" s="8" t="s">
        <v>5</v>
      </c>
      <c r="Q284" s="10">
        <v>10</v>
      </c>
      <c r="R284" s="8">
        <v>2</v>
      </c>
      <c r="S284" s="8">
        <v>2</v>
      </c>
      <c r="T284" s="16"/>
      <c r="U284" s="8" t="str">
        <f>A284&amp;I284</f>
        <v>Rebecca Negrete2007</v>
      </c>
    </row>
    <row r="285" spans="1:21" s="8" customFormat="1" x14ac:dyDescent="0.2">
      <c r="A285" s="8" t="s">
        <v>73</v>
      </c>
      <c r="B285" s="9">
        <v>38145</v>
      </c>
      <c r="C285" s="9" t="str">
        <f t="shared" si="12"/>
        <v>junio / 2004</v>
      </c>
      <c r="D285" s="9" t="str">
        <f t="shared" si="13"/>
        <v>junio</v>
      </c>
      <c r="E285" s="10">
        <f>YEAR(Tabla1[[#This Row],[Hire Date]])</f>
        <v>2004</v>
      </c>
      <c r="F285" s="9" t="s">
        <v>154</v>
      </c>
      <c r="G285" s="9"/>
      <c r="H285" s="9" t="s">
        <v>115</v>
      </c>
      <c r="I285" s="10">
        <v>2007</v>
      </c>
      <c r="J285" s="11">
        <v>70978</v>
      </c>
      <c r="K285" s="11" t="s">
        <v>149</v>
      </c>
      <c r="L285" s="11">
        <v>7807.58</v>
      </c>
      <c r="M285" s="11">
        <v>0</v>
      </c>
      <c r="N285" s="11"/>
      <c r="O285" s="11">
        <f t="shared" si="14"/>
        <v>78785.58</v>
      </c>
      <c r="P285" s="8" t="s">
        <v>9</v>
      </c>
      <c r="Q285" s="10">
        <v>10</v>
      </c>
      <c r="R285" s="8">
        <v>10</v>
      </c>
      <c r="S285" s="8">
        <v>2</v>
      </c>
      <c r="T285" s="16"/>
      <c r="U285" s="8" t="str">
        <f>A285&amp;I285</f>
        <v>Cassandra Perry2007</v>
      </c>
    </row>
    <row r="286" spans="1:21" s="8" customFormat="1" x14ac:dyDescent="0.2">
      <c r="A286" s="8" t="s">
        <v>21</v>
      </c>
      <c r="B286" s="9">
        <v>38146</v>
      </c>
      <c r="C286" s="9" t="str">
        <f t="shared" si="12"/>
        <v>junio / 2004</v>
      </c>
      <c r="D286" s="9" t="str">
        <f t="shared" si="13"/>
        <v>junio</v>
      </c>
      <c r="E286" s="10">
        <f>YEAR(Tabla1[[#This Row],[Hire Date]])</f>
        <v>2004</v>
      </c>
      <c r="F286" s="9" t="s">
        <v>153</v>
      </c>
      <c r="G286" s="9"/>
      <c r="H286" s="9" t="s">
        <v>115</v>
      </c>
      <c r="I286" s="10">
        <v>2007</v>
      </c>
      <c r="J286" s="11">
        <v>31784</v>
      </c>
      <c r="K286" s="11" t="s">
        <v>151</v>
      </c>
      <c r="L286" s="11">
        <v>2860.56</v>
      </c>
      <c r="M286" s="11">
        <v>317.83999999999997</v>
      </c>
      <c r="N286" s="11"/>
      <c r="O286" s="11">
        <f t="shared" si="14"/>
        <v>34962.399999999994</v>
      </c>
      <c r="P286" s="8" t="s">
        <v>4</v>
      </c>
      <c r="Q286" s="10">
        <v>12</v>
      </c>
      <c r="R286" s="8">
        <v>2</v>
      </c>
      <c r="S286" s="8">
        <v>2</v>
      </c>
      <c r="T286" s="16"/>
      <c r="U286" s="8" t="str">
        <f>A286&amp;I286</f>
        <v>Johnathan A Wilhite2007</v>
      </c>
    </row>
    <row r="287" spans="1:21" s="8" customFormat="1" x14ac:dyDescent="0.2">
      <c r="A287" s="8" t="s">
        <v>52</v>
      </c>
      <c r="B287" s="9">
        <v>38200</v>
      </c>
      <c r="C287" s="9" t="str">
        <f t="shared" si="12"/>
        <v>agosto / 2004</v>
      </c>
      <c r="D287" s="9" t="str">
        <f t="shared" si="13"/>
        <v>agosto</v>
      </c>
      <c r="E287" s="10">
        <f>YEAR(Tabla1[[#This Row],[Hire Date]])</f>
        <v>2004</v>
      </c>
      <c r="F287" s="9" t="s">
        <v>152</v>
      </c>
      <c r="G287" s="9"/>
      <c r="H287" s="9" t="s">
        <v>115</v>
      </c>
      <c r="I287" s="10">
        <v>2007</v>
      </c>
      <c r="J287" s="11">
        <v>58598</v>
      </c>
      <c r="K287" s="11" t="s">
        <v>149</v>
      </c>
      <c r="L287" s="11">
        <v>7031.76</v>
      </c>
      <c r="M287" s="11">
        <v>0</v>
      </c>
      <c r="N287" s="11"/>
      <c r="O287" s="11">
        <f t="shared" si="14"/>
        <v>65629.759999999995</v>
      </c>
      <c r="P287" s="8" t="s">
        <v>3</v>
      </c>
      <c r="Q287" s="10">
        <v>15</v>
      </c>
      <c r="R287" s="8">
        <v>1</v>
      </c>
      <c r="S287" s="8">
        <v>3</v>
      </c>
      <c r="T287" s="16"/>
      <c r="U287" s="8" t="str">
        <f>A287&amp;I287</f>
        <v>Bryan Brier2007</v>
      </c>
    </row>
    <row r="288" spans="1:21" s="8" customFormat="1" x14ac:dyDescent="0.2">
      <c r="A288" s="8" t="s">
        <v>90</v>
      </c>
      <c r="B288" s="9">
        <v>38310</v>
      </c>
      <c r="C288" s="9" t="str">
        <f t="shared" si="12"/>
        <v>noviembre / 2004</v>
      </c>
      <c r="D288" s="9" t="str">
        <f t="shared" si="13"/>
        <v>noviembre</v>
      </c>
      <c r="E288" s="10">
        <f>YEAR(Tabla1[[#This Row],[Hire Date]])</f>
        <v>2004</v>
      </c>
      <c r="F288" s="9" t="s">
        <v>152</v>
      </c>
      <c r="G288" s="9"/>
      <c r="H288" s="9" t="s">
        <v>115</v>
      </c>
      <c r="I288" s="10">
        <v>2007</v>
      </c>
      <c r="J288" s="11">
        <v>80475</v>
      </c>
      <c r="K288" s="11" t="s">
        <v>146</v>
      </c>
      <c r="L288" s="11">
        <v>9657</v>
      </c>
      <c r="M288" s="11">
        <v>3219</v>
      </c>
      <c r="N288" s="11"/>
      <c r="O288" s="11">
        <f t="shared" si="14"/>
        <v>93351</v>
      </c>
      <c r="P288" s="8" t="s">
        <v>10</v>
      </c>
      <c r="Q288" s="10">
        <v>10</v>
      </c>
      <c r="R288" s="8">
        <v>1</v>
      </c>
      <c r="S288" s="8">
        <v>3</v>
      </c>
      <c r="T288" s="16"/>
      <c r="U288" s="8" t="str">
        <f>A288&amp;I288</f>
        <v>Rosa I. Peralta2007</v>
      </c>
    </row>
    <row r="289" spans="1:21" s="8" customFormat="1" x14ac:dyDescent="0.2">
      <c r="A289" s="8" t="s">
        <v>95</v>
      </c>
      <c r="B289" s="9">
        <v>38313</v>
      </c>
      <c r="C289" s="9" t="str">
        <f t="shared" si="12"/>
        <v>noviembre / 2004</v>
      </c>
      <c r="D289" s="9" t="str">
        <f t="shared" si="13"/>
        <v>noviembre</v>
      </c>
      <c r="E289" s="10">
        <f>YEAR(Tabla1[[#This Row],[Hire Date]])</f>
        <v>2004</v>
      </c>
      <c r="F289" s="9" t="s">
        <v>152</v>
      </c>
      <c r="G289" s="9"/>
      <c r="H289" s="9" t="s">
        <v>115</v>
      </c>
      <c r="I289" s="10">
        <v>2007</v>
      </c>
      <c r="J289" s="11">
        <v>89782</v>
      </c>
      <c r="K289" s="11" t="s">
        <v>146</v>
      </c>
      <c r="L289" s="11">
        <v>9876.02</v>
      </c>
      <c r="M289" s="11">
        <v>897.82</v>
      </c>
      <c r="N289" s="11"/>
      <c r="O289" s="11">
        <f t="shared" si="14"/>
        <v>100555.84000000001</v>
      </c>
      <c r="P289" s="8" t="s">
        <v>9</v>
      </c>
      <c r="Q289" s="10">
        <v>13</v>
      </c>
      <c r="R289" s="8">
        <v>1</v>
      </c>
      <c r="S289" s="8">
        <v>5</v>
      </c>
      <c r="T289" s="16"/>
      <c r="U289" s="8" t="str">
        <f>A289&amp;I289</f>
        <v>Micah Talia2007</v>
      </c>
    </row>
    <row r="290" spans="1:21" s="8" customFormat="1" x14ac:dyDescent="0.2">
      <c r="A290" s="8" t="s">
        <v>53</v>
      </c>
      <c r="B290" s="9">
        <v>38397</v>
      </c>
      <c r="C290" s="9" t="str">
        <f t="shared" si="12"/>
        <v>febrero / 2005</v>
      </c>
      <c r="D290" s="9" t="str">
        <f t="shared" si="13"/>
        <v>febrero</v>
      </c>
      <c r="E290" s="10">
        <f>YEAR(Tabla1[[#This Row],[Hire Date]])</f>
        <v>2005</v>
      </c>
      <c r="F290" s="9" t="s">
        <v>155</v>
      </c>
      <c r="G290" s="9"/>
      <c r="H290" s="9" t="s">
        <v>115</v>
      </c>
      <c r="I290" s="10">
        <v>2007</v>
      </c>
      <c r="J290" s="11">
        <v>55469</v>
      </c>
      <c r="K290" s="11" t="s">
        <v>149</v>
      </c>
      <c r="L290" s="11">
        <v>3328.14</v>
      </c>
      <c r="M290" s="11">
        <v>2773.45</v>
      </c>
      <c r="N290" s="11"/>
      <c r="O290" s="11">
        <f t="shared" si="14"/>
        <v>61570.59</v>
      </c>
      <c r="P290" s="8" t="s">
        <v>5</v>
      </c>
      <c r="Q290" s="10">
        <v>10</v>
      </c>
      <c r="R290" s="8">
        <v>1</v>
      </c>
      <c r="S290" s="8">
        <v>4</v>
      </c>
      <c r="T290" s="16"/>
      <c r="U290" s="8" t="str">
        <f>A290&amp;I290</f>
        <v>Rebecca L. Haight2007</v>
      </c>
    </row>
    <row r="291" spans="1:21" s="8" customFormat="1" x14ac:dyDescent="0.2">
      <c r="A291" s="8" t="s">
        <v>103</v>
      </c>
      <c r="B291" s="9">
        <v>38415</v>
      </c>
      <c r="C291" s="9" t="str">
        <f t="shared" si="12"/>
        <v>marzo / 2005</v>
      </c>
      <c r="D291" s="9" t="str">
        <f t="shared" si="13"/>
        <v>marzo</v>
      </c>
      <c r="E291" s="10">
        <f>YEAR(Tabla1[[#This Row],[Hire Date]])</f>
        <v>2005</v>
      </c>
      <c r="F291" s="9" t="s">
        <v>154</v>
      </c>
      <c r="G291" s="9"/>
      <c r="H291" s="9" t="s">
        <v>115</v>
      </c>
      <c r="I291" s="10">
        <v>2007</v>
      </c>
      <c r="J291" s="11">
        <v>102312</v>
      </c>
      <c r="K291" s="11" t="s">
        <v>147</v>
      </c>
      <c r="L291" s="11">
        <v>7161.84</v>
      </c>
      <c r="M291" s="11">
        <v>4092.48</v>
      </c>
      <c r="N291" s="11"/>
      <c r="O291" s="11">
        <f t="shared" si="14"/>
        <v>113566.31999999999</v>
      </c>
      <c r="P291" s="8" t="s">
        <v>6</v>
      </c>
      <c r="Q291" s="10">
        <v>12</v>
      </c>
      <c r="R291" s="8">
        <v>6</v>
      </c>
      <c r="S291" s="8">
        <v>2</v>
      </c>
      <c r="T291" s="16"/>
      <c r="U291" s="8" t="str">
        <f>A291&amp;I291</f>
        <v>Katherine Battah2007</v>
      </c>
    </row>
    <row r="292" spans="1:21" s="8" customFormat="1" x14ac:dyDescent="0.2">
      <c r="A292" s="8" t="s">
        <v>93</v>
      </c>
      <c r="B292" s="9">
        <v>38420</v>
      </c>
      <c r="C292" s="9" t="str">
        <f t="shared" si="12"/>
        <v>marzo / 2005</v>
      </c>
      <c r="D292" s="9" t="str">
        <f t="shared" si="13"/>
        <v>marzo</v>
      </c>
      <c r="E292" s="10">
        <f>YEAR(Tabla1[[#This Row],[Hire Date]])</f>
        <v>2005</v>
      </c>
      <c r="F292" s="9" t="s">
        <v>153</v>
      </c>
      <c r="G292" s="9"/>
      <c r="H292" s="9" t="s">
        <v>115</v>
      </c>
      <c r="I292" s="10">
        <v>2007</v>
      </c>
      <c r="J292" s="11">
        <v>87005</v>
      </c>
      <c r="K292" s="11" t="s">
        <v>146</v>
      </c>
      <c r="L292" s="11">
        <v>7830.45</v>
      </c>
      <c r="M292" s="11">
        <v>4350.25</v>
      </c>
      <c r="N292" s="11"/>
      <c r="O292" s="11">
        <f t="shared" si="14"/>
        <v>99185.7</v>
      </c>
      <c r="P292" s="8" t="s">
        <v>9</v>
      </c>
      <c r="Q292" s="10">
        <v>13</v>
      </c>
      <c r="R292" s="8">
        <v>7</v>
      </c>
      <c r="S292" s="8">
        <v>3</v>
      </c>
      <c r="T292" s="16"/>
      <c r="U292" s="8" t="str">
        <f>A292&amp;I292</f>
        <v>Elena Miriam Woodburn2007</v>
      </c>
    </row>
    <row r="293" spans="1:21" s="8" customFormat="1" x14ac:dyDescent="0.2">
      <c r="A293" s="8" t="s">
        <v>74</v>
      </c>
      <c r="B293" s="9">
        <v>38477</v>
      </c>
      <c r="C293" s="9" t="str">
        <f t="shared" si="12"/>
        <v>mayo / 2005</v>
      </c>
      <c r="D293" s="9" t="str">
        <f t="shared" si="13"/>
        <v>mayo</v>
      </c>
      <c r="E293" s="10">
        <f>YEAR(Tabla1[[#This Row],[Hire Date]])</f>
        <v>2005</v>
      </c>
      <c r="F293" s="9" t="s">
        <v>152</v>
      </c>
      <c r="G293" s="9"/>
      <c r="H293" s="9" t="s">
        <v>115</v>
      </c>
      <c r="I293" s="10">
        <v>2007</v>
      </c>
      <c r="J293" s="11">
        <v>71635</v>
      </c>
      <c r="K293" s="11" t="s">
        <v>149</v>
      </c>
      <c r="L293" s="11">
        <v>3581.75</v>
      </c>
      <c r="M293" s="11">
        <v>0</v>
      </c>
      <c r="N293" s="11"/>
      <c r="O293" s="11">
        <f t="shared" si="14"/>
        <v>75216.75</v>
      </c>
      <c r="P293" s="8" t="s">
        <v>3</v>
      </c>
      <c r="Q293" s="10">
        <v>13</v>
      </c>
      <c r="R293" s="8">
        <v>0</v>
      </c>
      <c r="S293" s="8">
        <v>4</v>
      </c>
      <c r="T293" s="16"/>
      <c r="U293" s="8" t="str">
        <f>A293&amp;I293</f>
        <v>Krisaundra Hightower2007</v>
      </c>
    </row>
    <row r="294" spans="1:21" s="8" customFormat="1" x14ac:dyDescent="0.2">
      <c r="A294" s="8" t="s">
        <v>49</v>
      </c>
      <c r="B294" s="9">
        <v>38492</v>
      </c>
      <c r="C294" s="9" t="str">
        <f t="shared" si="12"/>
        <v>mayo / 2005</v>
      </c>
      <c r="D294" s="9" t="str">
        <f t="shared" si="13"/>
        <v>mayo</v>
      </c>
      <c r="E294" s="10">
        <f>YEAR(Tabla1[[#This Row],[Hire Date]])</f>
        <v>2005</v>
      </c>
      <c r="F294" s="9" t="s">
        <v>152</v>
      </c>
      <c r="G294" s="9">
        <v>39417</v>
      </c>
      <c r="H294" s="9" t="s">
        <v>115</v>
      </c>
      <c r="I294" s="10">
        <v>2007</v>
      </c>
      <c r="J294" s="11">
        <v>54634</v>
      </c>
      <c r="K294" s="11" t="s">
        <v>149</v>
      </c>
      <c r="L294" s="11">
        <v>3824.38</v>
      </c>
      <c r="M294" s="11">
        <v>0</v>
      </c>
      <c r="N294" s="11">
        <v>90000</v>
      </c>
      <c r="O294" s="11">
        <f t="shared" si="14"/>
        <v>148458.38</v>
      </c>
      <c r="P294" s="8" t="s">
        <v>1</v>
      </c>
      <c r="Q294" s="10">
        <v>15</v>
      </c>
      <c r="R294" s="8">
        <v>4</v>
      </c>
      <c r="S294" s="8">
        <v>2</v>
      </c>
      <c r="T294" s="16"/>
      <c r="U294" s="8" t="str">
        <f>A294&amp;I294</f>
        <v>Matthew W Yamaguchi2007</v>
      </c>
    </row>
    <row r="295" spans="1:21" s="8" customFormat="1" x14ac:dyDescent="0.2">
      <c r="A295" s="8" t="s">
        <v>89</v>
      </c>
      <c r="B295" s="9">
        <v>38568</v>
      </c>
      <c r="C295" s="9" t="str">
        <f t="shared" si="12"/>
        <v>agosto / 2005</v>
      </c>
      <c r="D295" s="9" t="str">
        <f t="shared" si="13"/>
        <v>agosto</v>
      </c>
      <c r="E295" s="10">
        <f>YEAR(Tabla1[[#This Row],[Hire Date]])</f>
        <v>2005</v>
      </c>
      <c r="F295" s="9" t="s">
        <v>152</v>
      </c>
      <c r="G295" s="9"/>
      <c r="H295" s="9" t="s">
        <v>115</v>
      </c>
      <c r="I295" s="10">
        <v>2007</v>
      </c>
      <c r="J295" s="11">
        <v>81648</v>
      </c>
      <c r="K295" s="11" t="s">
        <v>146</v>
      </c>
      <c r="L295" s="11">
        <v>4082.4</v>
      </c>
      <c r="M295" s="11">
        <v>3265.92</v>
      </c>
      <c r="N295" s="11"/>
      <c r="O295" s="11">
        <f t="shared" si="14"/>
        <v>88996.319999999992</v>
      </c>
      <c r="P295" s="8" t="s">
        <v>5</v>
      </c>
      <c r="Q295" s="10">
        <v>15</v>
      </c>
      <c r="R295" s="8">
        <v>3</v>
      </c>
      <c r="S295" s="8">
        <v>4</v>
      </c>
      <c r="T295" s="16"/>
      <c r="U295" s="8" t="str">
        <f>A295&amp;I295</f>
        <v>Laura Aguirre2007</v>
      </c>
    </row>
    <row r="296" spans="1:21" s="8" customFormat="1" x14ac:dyDescent="0.2">
      <c r="A296" s="8" t="s">
        <v>24</v>
      </c>
      <c r="B296" s="9">
        <v>38620</v>
      </c>
      <c r="C296" s="9" t="str">
        <f t="shared" si="12"/>
        <v>septiembre / 2005</v>
      </c>
      <c r="D296" s="9" t="str">
        <f t="shared" si="13"/>
        <v>septiembre</v>
      </c>
      <c r="E296" s="10">
        <f>YEAR(Tabla1[[#This Row],[Hire Date]])</f>
        <v>2005</v>
      </c>
      <c r="F296" s="9" t="s">
        <v>152</v>
      </c>
      <c r="G296" s="9"/>
      <c r="H296" s="9" t="s">
        <v>115</v>
      </c>
      <c r="I296" s="10">
        <v>2007</v>
      </c>
      <c r="J296" s="11">
        <v>30570</v>
      </c>
      <c r="K296" s="11" t="s">
        <v>151</v>
      </c>
      <c r="L296" s="11">
        <v>1834.2</v>
      </c>
      <c r="M296" s="11">
        <v>1528.5</v>
      </c>
      <c r="N296" s="11"/>
      <c r="O296" s="11">
        <f t="shared" si="14"/>
        <v>33932.699999999997</v>
      </c>
      <c r="P296" s="8" t="s">
        <v>2</v>
      </c>
      <c r="Q296" s="10">
        <v>15</v>
      </c>
      <c r="R296" s="8">
        <v>7</v>
      </c>
      <c r="S296" s="8">
        <v>5</v>
      </c>
      <c r="T296" s="16"/>
      <c r="U296" s="8" t="str">
        <f>A296&amp;I296</f>
        <v>Eric W. Kilbride2007</v>
      </c>
    </row>
    <row r="297" spans="1:21" s="8" customFormat="1" x14ac:dyDescent="0.2">
      <c r="A297" s="8" t="s">
        <v>39</v>
      </c>
      <c r="B297" s="9">
        <v>38644</v>
      </c>
      <c r="C297" s="9" t="str">
        <f t="shared" si="12"/>
        <v>octubre / 2005</v>
      </c>
      <c r="D297" s="9" t="str">
        <f t="shared" si="13"/>
        <v>octubre</v>
      </c>
      <c r="E297" s="10">
        <f>YEAR(Tabla1[[#This Row],[Hire Date]])</f>
        <v>2005</v>
      </c>
      <c r="F297" s="9" t="s">
        <v>152</v>
      </c>
      <c r="G297" s="9"/>
      <c r="H297" s="9" t="s">
        <v>115</v>
      </c>
      <c r="I297" s="10">
        <v>2007</v>
      </c>
      <c r="J297" s="11">
        <v>43680</v>
      </c>
      <c r="K297" s="11" t="s">
        <v>151</v>
      </c>
      <c r="L297" s="11">
        <v>3494.4</v>
      </c>
      <c r="M297" s="11">
        <v>2184</v>
      </c>
      <c r="N297" s="11"/>
      <c r="O297" s="11">
        <f t="shared" si="14"/>
        <v>49358.400000000001</v>
      </c>
      <c r="P297" s="8" t="s">
        <v>6</v>
      </c>
      <c r="Q297" s="10">
        <v>13</v>
      </c>
      <c r="R297" s="8">
        <v>5</v>
      </c>
      <c r="S297" s="8">
        <v>4</v>
      </c>
      <c r="T297" s="16"/>
      <c r="U297" s="8" t="str">
        <f>A297&amp;I297</f>
        <v>Melissa Torruella2007</v>
      </c>
    </row>
    <row r="298" spans="1:21" s="8" customFormat="1" x14ac:dyDescent="0.2">
      <c r="A298" s="8" t="s">
        <v>57</v>
      </c>
      <c r="B298" s="9">
        <v>38707</v>
      </c>
      <c r="C298" s="9" t="str">
        <f t="shared" si="12"/>
        <v>diciembre / 2005</v>
      </c>
      <c r="D298" s="9" t="str">
        <f t="shared" si="13"/>
        <v>diciembre</v>
      </c>
      <c r="E298" s="10">
        <f>YEAR(Tabla1[[#This Row],[Hire Date]])</f>
        <v>2005</v>
      </c>
      <c r="F298" s="9" t="s">
        <v>152</v>
      </c>
      <c r="G298" s="9"/>
      <c r="H298" s="9" t="s">
        <v>116</v>
      </c>
      <c r="I298" s="10">
        <v>2007</v>
      </c>
      <c r="J298" s="11">
        <v>57866</v>
      </c>
      <c r="K298" s="11" t="s">
        <v>149</v>
      </c>
      <c r="L298" s="11">
        <v>5207.9399999999996</v>
      </c>
      <c r="M298" s="11">
        <v>578.66</v>
      </c>
      <c r="N298" s="11"/>
      <c r="O298" s="11">
        <f t="shared" si="14"/>
        <v>63652.600000000006</v>
      </c>
      <c r="P298" s="8" t="s">
        <v>9</v>
      </c>
      <c r="Q298" s="10">
        <v>10</v>
      </c>
      <c r="R298" s="8">
        <v>6</v>
      </c>
      <c r="S298" s="8">
        <v>3</v>
      </c>
      <c r="T298" s="16"/>
      <c r="U298" s="8" t="str">
        <f>A298&amp;I298</f>
        <v>Natalie H. Woodford2007</v>
      </c>
    </row>
    <row r="299" spans="1:21" s="8" customFormat="1" x14ac:dyDescent="0.2">
      <c r="A299" s="8" t="s">
        <v>33</v>
      </c>
      <c r="B299" s="9">
        <v>38726</v>
      </c>
      <c r="C299" s="9" t="str">
        <f t="shared" si="12"/>
        <v>enero / 2006</v>
      </c>
      <c r="D299" s="9" t="str">
        <f t="shared" si="13"/>
        <v>enero</v>
      </c>
      <c r="E299" s="10">
        <f>YEAR(Tabla1[[#This Row],[Hire Date]])</f>
        <v>2006</v>
      </c>
      <c r="F299" s="9" t="s">
        <v>152</v>
      </c>
      <c r="G299" s="9">
        <v>39431</v>
      </c>
      <c r="H299" s="9" t="s">
        <v>115</v>
      </c>
      <c r="I299" s="10">
        <v>2007</v>
      </c>
      <c r="J299" s="11">
        <v>38150</v>
      </c>
      <c r="K299" s="11" t="s">
        <v>151</v>
      </c>
      <c r="L299" s="11">
        <v>2670.5</v>
      </c>
      <c r="M299" s="11">
        <v>763</v>
      </c>
      <c r="N299" s="11"/>
      <c r="O299" s="11">
        <f t="shared" si="14"/>
        <v>41583.5</v>
      </c>
      <c r="P299" s="8" t="s">
        <v>5</v>
      </c>
      <c r="Q299" s="10">
        <v>10</v>
      </c>
      <c r="R299" s="8">
        <v>1</v>
      </c>
      <c r="S299" s="8">
        <v>4</v>
      </c>
      <c r="T299" s="16"/>
      <c r="U299" s="8" t="str">
        <f>A299&amp;I299</f>
        <v>Kelley Reneau2007</v>
      </c>
    </row>
    <row r="300" spans="1:21" s="8" customFormat="1" x14ac:dyDescent="0.2">
      <c r="A300" s="8" t="s">
        <v>101</v>
      </c>
      <c r="B300" s="9">
        <v>38750</v>
      </c>
      <c r="C300" s="9" t="str">
        <f t="shared" si="12"/>
        <v>febrero / 2006</v>
      </c>
      <c r="D300" s="9" t="str">
        <f t="shared" si="13"/>
        <v>febrero</v>
      </c>
      <c r="E300" s="10">
        <f>YEAR(Tabla1[[#This Row],[Hire Date]])</f>
        <v>2006</v>
      </c>
      <c r="F300" s="9" t="s">
        <v>155</v>
      </c>
      <c r="G300" s="9"/>
      <c r="H300" s="9" t="s">
        <v>115</v>
      </c>
      <c r="I300" s="10">
        <v>2007</v>
      </c>
      <c r="J300" s="11">
        <v>89250</v>
      </c>
      <c r="K300" s="11" t="s">
        <v>146</v>
      </c>
      <c r="L300" s="11">
        <v>8032.5</v>
      </c>
      <c r="M300" s="11">
        <v>2677.5</v>
      </c>
      <c r="N300" s="11"/>
      <c r="O300" s="11">
        <f t="shared" si="14"/>
        <v>99960</v>
      </c>
      <c r="P300" s="8" t="s">
        <v>10</v>
      </c>
      <c r="Q300" s="10">
        <v>10</v>
      </c>
      <c r="R300" s="8">
        <v>10</v>
      </c>
      <c r="S300" s="8">
        <v>3</v>
      </c>
      <c r="T300" s="16"/>
      <c r="U300" s="8" t="str">
        <f>A300&amp;I300</f>
        <v>Ann Sharp2007</v>
      </c>
    </row>
    <row r="301" spans="1:21" s="8" customFormat="1" x14ac:dyDescent="0.2">
      <c r="A301" s="8" t="s">
        <v>63</v>
      </c>
      <c r="B301" s="9">
        <v>38776</v>
      </c>
      <c r="C301" s="9" t="str">
        <f t="shared" si="12"/>
        <v>febrero / 2006</v>
      </c>
      <c r="D301" s="9" t="str">
        <f t="shared" si="13"/>
        <v>febrero</v>
      </c>
      <c r="E301" s="10">
        <f>YEAR(Tabla1[[#This Row],[Hire Date]])</f>
        <v>2006</v>
      </c>
      <c r="F301" s="9" t="s">
        <v>154</v>
      </c>
      <c r="G301" s="9"/>
      <c r="H301" s="9" t="s">
        <v>115</v>
      </c>
      <c r="I301" s="10">
        <v>2007</v>
      </c>
      <c r="J301" s="11">
        <v>56160</v>
      </c>
      <c r="K301" s="11" t="s">
        <v>149</v>
      </c>
      <c r="L301" s="11">
        <v>3931.2</v>
      </c>
      <c r="M301" s="11">
        <v>0</v>
      </c>
      <c r="N301" s="11"/>
      <c r="O301" s="11">
        <f t="shared" si="14"/>
        <v>60091.199999999997</v>
      </c>
      <c r="P301" s="8" t="s">
        <v>9</v>
      </c>
      <c r="Q301" s="10">
        <v>12</v>
      </c>
      <c r="R301" s="8">
        <v>2</v>
      </c>
      <c r="S301" s="8">
        <v>3</v>
      </c>
      <c r="T301" s="16"/>
      <c r="U301" s="8" t="str">
        <f>A301&amp;I301</f>
        <v>Michelle  Shevlin2007</v>
      </c>
    </row>
    <row r="302" spans="1:21" s="8" customFormat="1" x14ac:dyDescent="0.2">
      <c r="A302" s="8" t="s">
        <v>22</v>
      </c>
      <c r="B302" s="9">
        <v>38777</v>
      </c>
      <c r="C302" s="9" t="str">
        <f t="shared" si="12"/>
        <v>marzo / 2006</v>
      </c>
      <c r="D302" s="9" t="str">
        <f t="shared" si="13"/>
        <v>marzo</v>
      </c>
      <c r="E302" s="10">
        <f>YEAR(Tabla1[[#This Row],[Hire Date]])</f>
        <v>2006</v>
      </c>
      <c r="F302" s="9" t="s">
        <v>153</v>
      </c>
      <c r="G302" s="9"/>
      <c r="H302" s="9" t="s">
        <v>115</v>
      </c>
      <c r="I302" s="10">
        <v>2007</v>
      </c>
      <c r="J302" s="11">
        <v>29430</v>
      </c>
      <c r="K302" s="11" t="s">
        <v>148</v>
      </c>
      <c r="L302" s="11">
        <v>2354.4</v>
      </c>
      <c r="M302" s="11">
        <v>0</v>
      </c>
      <c r="N302" s="11"/>
      <c r="O302" s="11">
        <f t="shared" si="14"/>
        <v>31784.400000000001</v>
      </c>
      <c r="P302" s="8" t="s">
        <v>4</v>
      </c>
      <c r="Q302" s="10">
        <v>10</v>
      </c>
      <c r="R302" s="8">
        <v>6</v>
      </c>
      <c r="S302" s="8">
        <v>5</v>
      </c>
      <c r="T302" s="16"/>
      <c r="U302" s="8" t="str">
        <f>A302&amp;I302</f>
        <v>Saif Perrine2007</v>
      </c>
    </row>
    <row r="303" spans="1:21" s="8" customFormat="1" x14ac:dyDescent="0.2">
      <c r="A303" s="8" t="s">
        <v>35</v>
      </c>
      <c r="B303" s="9">
        <v>38809</v>
      </c>
      <c r="C303" s="9" t="str">
        <f t="shared" si="12"/>
        <v>abril / 2006</v>
      </c>
      <c r="D303" s="9" t="str">
        <f t="shared" si="13"/>
        <v>abril</v>
      </c>
      <c r="E303" s="10">
        <f>YEAR(Tabla1[[#This Row],[Hire Date]])</f>
        <v>2006</v>
      </c>
      <c r="F303" s="9" t="s">
        <v>156</v>
      </c>
      <c r="G303" s="9"/>
      <c r="H303" s="9" t="s">
        <v>115</v>
      </c>
      <c r="I303" s="10">
        <v>2007</v>
      </c>
      <c r="J303" s="11">
        <v>39200</v>
      </c>
      <c r="K303" s="11" t="s">
        <v>151</v>
      </c>
      <c r="L303" s="11">
        <v>2352</v>
      </c>
      <c r="M303" s="11">
        <v>0</v>
      </c>
      <c r="N303" s="11">
        <v>76000</v>
      </c>
      <c r="O303" s="11">
        <f t="shared" si="14"/>
        <v>117552</v>
      </c>
      <c r="P303" s="8" t="s">
        <v>1</v>
      </c>
      <c r="Q303" s="10">
        <v>11</v>
      </c>
      <c r="R303" s="8">
        <v>11</v>
      </c>
      <c r="S303" s="8">
        <v>2</v>
      </c>
      <c r="T303" s="16"/>
      <c r="U303" s="8" t="str">
        <f>A303&amp;I303</f>
        <v>Genevieve   Knapp2007</v>
      </c>
    </row>
    <row r="304" spans="1:21" s="8" customFormat="1" x14ac:dyDescent="0.2">
      <c r="A304" s="8" t="s">
        <v>82</v>
      </c>
      <c r="B304" s="9">
        <v>38824</v>
      </c>
      <c r="C304" s="9" t="str">
        <f t="shared" si="12"/>
        <v>abril / 2006</v>
      </c>
      <c r="D304" s="9" t="str">
        <f t="shared" si="13"/>
        <v>abril</v>
      </c>
      <c r="E304" s="10">
        <f>YEAR(Tabla1[[#This Row],[Hire Date]])</f>
        <v>2006</v>
      </c>
      <c r="F304" s="9" t="s">
        <v>152</v>
      </c>
      <c r="G304" s="9"/>
      <c r="H304" s="9" t="s">
        <v>115</v>
      </c>
      <c r="I304" s="10">
        <v>2007</v>
      </c>
      <c r="J304" s="11">
        <v>68900</v>
      </c>
      <c r="K304" s="11" t="s">
        <v>149</v>
      </c>
      <c r="L304" s="11">
        <v>4823</v>
      </c>
      <c r="M304" s="11">
        <v>0</v>
      </c>
      <c r="N304" s="11"/>
      <c r="O304" s="11">
        <f t="shared" si="14"/>
        <v>73723</v>
      </c>
      <c r="P304" s="8" t="s">
        <v>7</v>
      </c>
      <c r="Q304" s="10">
        <v>14</v>
      </c>
      <c r="R304" s="8">
        <v>0</v>
      </c>
      <c r="S304" s="8">
        <v>4</v>
      </c>
      <c r="T304" s="16"/>
      <c r="U304" s="8" t="str">
        <f>A304&amp;I304</f>
        <v>Laura S Greenwell2007</v>
      </c>
    </row>
    <row r="305" spans="1:21" s="8" customFormat="1" x14ac:dyDescent="0.2">
      <c r="A305" s="8" t="s">
        <v>102</v>
      </c>
      <c r="B305" s="9">
        <v>38843</v>
      </c>
      <c r="C305" s="9" t="str">
        <f t="shared" si="12"/>
        <v>mayo / 2006</v>
      </c>
      <c r="D305" s="9" t="str">
        <f t="shared" si="13"/>
        <v>mayo</v>
      </c>
      <c r="E305" s="10">
        <f>YEAR(Tabla1[[#This Row],[Hire Date]])</f>
        <v>2006</v>
      </c>
      <c r="F305" s="9" t="s">
        <v>152</v>
      </c>
      <c r="G305" s="9"/>
      <c r="H305" s="9" t="s">
        <v>115</v>
      </c>
      <c r="I305" s="10">
        <v>2007</v>
      </c>
      <c r="J305" s="11">
        <v>87550</v>
      </c>
      <c r="K305" s="11" t="s">
        <v>146</v>
      </c>
      <c r="L305" s="11">
        <v>8755</v>
      </c>
      <c r="M305" s="11">
        <v>1751</v>
      </c>
      <c r="N305" s="11"/>
      <c r="O305" s="11">
        <f t="shared" si="14"/>
        <v>98056</v>
      </c>
      <c r="P305" s="8" t="s">
        <v>10</v>
      </c>
      <c r="Q305" s="10">
        <v>13</v>
      </c>
      <c r="R305" s="8">
        <v>11</v>
      </c>
      <c r="S305" s="8">
        <v>3</v>
      </c>
      <c r="T305" s="16"/>
      <c r="U305" s="8" t="str">
        <f>A305&amp;I305</f>
        <v>Elena Miriam Takahashi2007</v>
      </c>
    </row>
    <row r="306" spans="1:21" s="8" customFormat="1" x14ac:dyDescent="0.2">
      <c r="A306" s="8" t="s">
        <v>45</v>
      </c>
      <c r="B306" s="9">
        <v>38940</v>
      </c>
      <c r="C306" s="9" t="str">
        <f t="shared" si="12"/>
        <v>agosto / 2006</v>
      </c>
      <c r="D306" s="9" t="str">
        <f t="shared" si="13"/>
        <v>agosto</v>
      </c>
      <c r="E306" s="10">
        <f>YEAR(Tabla1[[#This Row],[Hire Date]])</f>
        <v>2006</v>
      </c>
      <c r="F306" s="9" t="s">
        <v>152</v>
      </c>
      <c r="G306" s="9"/>
      <c r="H306" s="9" t="s">
        <v>115</v>
      </c>
      <c r="I306" s="10">
        <v>2007</v>
      </c>
      <c r="J306" s="11">
        <v>47080</v>
      </c>
      <c r="K306" s="11" t="s">
        <v>151</v>
      </c>
      <c r="L306" s="11">
        <v>5649.6</v>
      </c>
      <c r="M306" s="11">
        <v>941.6</v>
      </c>
      <c r="N306" s="11"/>
      <c r="O306" s="11">
        <f t="shared" si="14"/>
        <v>53671.199999999997</v>
      </c>
      <c r="P306" s="8" t="s">
        <v>3</v>
      </c>
      <c r="Q306" s="10">
        <v>10</v>
      </c>
      <c r="R306" s="8">
        <v>9</v>
      </c>
      <c r="S306" s="8">
        <v>5</v>
      </c>
      <c r="T306" s="16"/>
      <c r="U306" s="8" t="str">
        <f>A306&amp;I306</f>
        <v>Jacqueline N. Hildebrand2007</v>
      </c>
    </row>
    <row r="307" spans="1:21" s="8" customFormat="1" x14ac:dyDescent="0.2">
      <c r="A307" s="8" t="s">
        <v>106</v>
      </c>
      <c r="B307" s="9">
        <v>38962</v>
      </c>
      <c r="C307" s="9" t="str">
        <f t="shared" si="12"/>
        <v>septiembre / 2006</v>
      </c>
      <c r="D307" s="9" t="str">
        <f t="shared" si="13"/>
        <v>septiembre</v>
      </c>
      <c r="E307" s="10">
        <f>YEAR(Tabla1[[#This Row],[Hire Date]])</f>
        <v>2006</v>
      </c>
      <c r="F307" s="9" t="s">
        <v>152</v>
      </c>
      <c r="G307" s="9"/>
      <c r="H307" s="9" t="s">
        <v>115</v>
      </c>
      <c r="I307" s="10">
        <v>2007</v>
      </c>
      <c r="J307" s="11">
        <v>107520</v>
      </c>
      <c r="K307" s="11" t="s">
        <v>147</v>
      </c>
      <c r="L307" s="11">
        <v>8601.6</v>
      </c>
      <c r="M307" s="11">
        <v>1075.2</v>
      </c>
      <c r="N307" s="11"/>
      <c r="O307" s="11">
        <f t="shared" si="14"/>
        <v>117196.8</v>
      </c>
      <c r="P307" s="8" t="s">
        <v>3</v>
      </c>
      <c r="Q307" s="10">
        <v>14</v>
      </c>
      <c r="R307" s="8">
        <v>4</v>
      </c>
      <c r="S307" s="8">
        <v>5</v>
      </c>
      <c r="T307" s="16"/>
      <c r="U307" s="8" t="str">
        <f>A307&amp;I307</f>
        <v>Joshua Johnson2007</v>
      </c>
    </row>
    <row r="308" spans="1:21" s="8" customFormat="1" x14ac:dyDescent="0.2">
      <c r="A308" s="8" t="s">
        <v>109</v>
      </c>
      <c r="B308" s="9">
        <v>39037</v>
      </c>
      <c r="C308" s="9" t="str">
        <f t="shared" si="12"/>
        <v>noviembre / 2006</v>
      </c>
      <c r="D308" s="9" t="str">
        <f t="shared" si="13"/>
        <v>noviembre</v>
      </c>
      <c r="E308" s="10">
        <f>YEAR(Tabla1[[#This Row],[Hire Date]])</f>
        <v>2006</v>
      </c>
      <c r="F308" s="9" t="s">
        <v>152</v>
      </c>
      <c r="G308" s="9"/>
      <c r="H308" s="9" t="s">
        <v>115</v>
      </c>
      <c r="I308" s="10">
        <v>2007</v>
      </c>
      <c r="J308" s="11">
        <v>128520</v>
      </c>
      <c r="K308" s="11" t="s">
        <v>147</v>
      </c>
      <c r="L308" s="11">
        <v>14137.2</v>
      </c>
      <c r="M308" s="11">
        <v>1285.2</v>
      </c>
      <c r="N308" s="11"/>
      <c r="O308" s="11">
        <f t="shared" si="14"/>
        <v>143942.40000000002</v>
      </c>
      <c r="P308" s="8" t="s">
        <v>9</v>
      </c>
      <c r="Q308" s="10">
        <v>12</v>
      </c>
      <c r="R308" s="8">
        <v>6</v>
      </c>
      <c r="S308" s="8">
        <v>2</v>
      </c>
      <c r="T308" s="16"/>
      <c r="U308" s="8" t="str">
        <f>A308&amp;I308</f>
        <v>Moriel Caldwell2007</v>
      </c>
    </row>
    <row r="309" spans="1:21" s="8" customFormat="1" x14ac:dyDescent="0.2">
      <c r="A309" s="8" t="s">
        <v>86</v>
      </c>
      <c r="B309" s="9">
        <v>39073</v>
      </c>
      <c r="C309" s="9" t="str">
        <f t="shared" si="12"/>
        <v>diciembre / 2006</v>
      </c>
      <c r="D309" s="9" t="str">
        <f t="shared" si="13"/>
        <v>diciembre</v>
      </c>
      <c r="E309" s="10">
        <f>YEAR(Tabla1[[#This Row],[Hire Date]])</f>
        <v>2006</v>
      </c>
      <c r="F309" s="9" t="s">
        <v>152</v>
      </c>
      <c r="G309" s="9"/>
      <c r="H309" s="9" t="s">
        <v>115</v>
      </c>
      <c r="I309" s="10">
        <v>2007</v>
      </c>
      <c r="J309" s="11">
        <v>75040</v>
      </c>
      <c r="K309" s="11" t="s">
        <v>146</v>
      </c>
      <c r="L309" s="11">
        <v>6753.6</v>
      </c>
      <c r="M309" s="11">
        <v>750.4</v>
      </c>
      <c r="N309" s="11"/>
      <c r="O309" s="11">
        <f t="shared" si="14"/>
        <v>82544</v>
      </c>
      <c r="P309" s="8" t="s">
        <v>3</v>
      </c>
      <c r="Q309" s="10">
        <v>15</v>
      </c>
      <c r="R309" s="8">
        <v>7</v>
      </c>
      <c r="S309" s="8">
        <v>4</v>
      </c>
      <c r="U309" s="8" t="str">
        <f>A309&amp;I309</f>
        <v>Stephen H. Thomas2007</v>
      </c>
    </row>
    <row r="310" spans="1:21" s="8" customFormat="1" x14ac:dyDescent="0.2">
      <c r="A310" s="8" t="s">
        <v>71</v>
      </c>
      <c r="B310" s="9">
        <v>39124</v>
      </c>
      <c r="C310" s="9" t="str">
        <f t="shared" si="12"/>
        <v>febrero / 2007</v>
      </c>
      <c r="D310" s="9" t="str">
        <f t="shared" si="13"/>
        <v>febrero</v>
      </c>
      <c r="E310" s="10">
        <f>YEAR(Tabla1[[#This Row],[Hire Date]])</f>
        <v>2007</v>
      </c>
      <c r="F310" s="9" t="s">
        <v>155</v>
      </c>
      <c r="G310" s="9"/>
      <c r="H310" s="9" t="s">
        <v>115</v>
      </c>
      <c r="I310" s="10">
        <v>2007</v>
      </c>
      <c r="J310" s="11">
        <v>59000</v>
      </c>
      <c r="K310" s="11" t="s">
        <v>149</v>
      </c>
      <c r="L310" s="11">
        <v>3540</v>
      </c>
      <c r="M310" s="11">
        <v>1770</v>
      </c>
      <c r="N310" s="11"/>
      <c r="O310" s="11">
        <f t="shared" si="14"/>
        <v>64310</v>
      </c>
      <c r="P310" s="8" t="s">
        <v>6</v>
      </c>
      <c r="Q310" s="10">
        <v>11</v>
      </c>
      <c r="R310" s="8">
        <v>11</v>
      </c>
      <c r="S310" s="8">
        <v>2</v>
      </c>
      <c r="U310" s="8" t="str">
        <f>A310&amp;I310</f>
        <v>Alyssa Adefioye2007</v>
      </c>
    </row>
    <row r="311" spans="1:21" s="8" customFormat="1" x14ac:dyDescent="0.2">
      <c r="A311" s="8" t="s">
        <v>104</v>
      </c>
      <c r="B311" s="9">
        <v>39160</v>
      </c>
      <c r="C311" s="9" t="str">
        <f t="shared" si="12"/>
        <v>marzo / 2007</v>
      </c>
      <c r="D311" s="9" t="str">
        <f t="shared" si="13"/>
        <v>marzo</v>
      </c>
      <c r="E311" s="10">
        <f>YEAR(Tabla1[[#This Row],[Hire Date]])</f>
        <v>2007</v>
      </c>
      <c r="F311" s="9" t="s">
        <v>154</v>
      </c>
      <c r="G311" s="9"/>
      <c r="H311" s="9" t="s">
        <v>115</v>
      </c>
      <c r="I311" s="10">
        <v>2007</v>
      </c>
      <c r="J311" s="11">
        <v>87000</v>
      </c>
      <c r="K311" s="11" t="s">
        <v>146</v>
      </c>
      <c r="L311" s="11">
        <v>8700</v>
      </c>
      <c r="M311" s="11">
        <v>870</v>
      </c>
      <c r="N311" s="11"/>
      <c r="O311" s="11">
        <f t="shared" si="14"/>
        <v>96570</v>
      </c>
      <c r="P311" s="8" t="s">
        <v>4</v>
      </c>
      <c r="Q311" s="10">
        <v>12</v>
      </c>
      <c r="R311" s="8">
        <v>11</v>
      </c>
      <c r="S311" s="8">
        <v>3</v>
      </c>
      <c r="U311" s="8" t="str">
        <f>A311&amp;I311</f>
        <v>John  Michael2007</v>
      </c>
    </row>
    <row r="312" spans="1:21" s="8" customFormat="1" x14ac:dyDescent="0.2">
      <c r="A312" s="8" t="s">
        <v>84</v>
      </c>
      <c r="B312" s="9">
        <v>39188</v>
      </c>
      <c r="C312" s="9" t="str">
        <f t="shared" si="12"/>
        <v>abril / 2007</v>
      </c>
      <c r="D312" s="9" t="str">
        <f t="shared" si="13"/>
        <v>abril</v>
      </c>
      <c r="E312" s="10">
        <f>YEAR(Tabla1[[#This Row],[Hire Date]])</f>
        <v>2007</v>
      </c>
      <c r="F312" s="9" t="s">
        <v>153</v>
      </c>
      <c r="G312" s="9"/>
      <c r="H312" s="9" t="s">
        <v>115</v>
      </c>
      <c r="I312" s="10">
        <v>2007</v>
      </c>
      <c r="J312" s="11">
        <v>66000</v>
      </c>
      <c r="K312" s="11" t="s">
        <v>149</v>
      </c>
      <c r="L312" s="11">
        <v>5940</v>
      </c>
      <c r="M312" s="11">
        <v>2640</v>
      </c>
      <c r="N312" s="11"/>
      <c r="O312" s="11">
        <f t="shared" si="14"/>
        <v>74580</v>
      </c>
      <c r="P312" s="8" t="s">
        <v>4</v>
      </c>
      <c r="Q312" s="10">
        <v>15</v>
      </c>
      <c r="R312" s="8">
        <v>11</v>
      </c>
      <c r="S312" s="8">
        <v>3</v>
      </c>
      <c r="U312" s="8" t="str">
        <f>A312&amp;I312</f>
        <v>Marylou M. Diaz2007</v>
      </c>
    </row>
    <row r="313" spans="1:21" s="8" customFormat="1" x14ac:dyDescent="0.2">
      <c r="A313" s="8" t="s">
        <v>28</v>
      </c>
      <c r="B313" s="9">
        <v>39203</v>
      </c>
      <c r="C313" s="9" t="str">
        <f t="shared" si="12"/>
        <v>mayo / 2007</v>
      </c>
      <c r="D313" s="9" t="str">
        <f t="shared" si="13"/>
        <v>mayo</v>
      </c>
      <c r="E313" s="10">
        <f>YEAR(Tabla1[[#This Row],[Hire Date]])</f>
        <v>2007</v>
      </c>
      <c r="F313" s="9" t="s">
        <v>152</v>
      </c>
      <c r="G313" s="9"/>
      <c r="H313" s="9" t="s">
        <v>116</v>
      </c>
      <c r="I313" s="10">
        <v>2007</v>
      </c>
      <c r="J313" s="11">
        <v>31000</v>
      </c>
      <c r="K313" s="11" t="s">
        <v>151</v>
      </c>
      <c r="L313" s="11">
        <v>3410</v>
      </c>
      <c r="M313" s="11">
        <v>0</v>
      </c>
      <c r="N313" s="11"/>
      <c r="O313" s="11">
        <f t="shared" si="14"/>
        <v>34410</v>
      </c>
      <c r="P313" s="8" t="s">
        <v>7</v>
      </c>
      <c r="Q313" s="10">
        <v>14</v>
      </c>
      <c r="R313" s="8">
        <v>3</v>
      </c>
      <c r="S313" s="8">
        <v>3</v>
      </c>
      <c r="U313" s="8" t="str">
        <f>A313&amp;I313</f>
        <v>Roshan Coon2007</v>
      </c>
    </row>
    <row r="314" spans="1:21" s="8" customFormat="1" x14ac:dyDescent="0.2">
      <c r="A314" s="8" t="s">
        <v>17</v>
      </c>
      <c r="B314" s="9">
        <v>39211</v>
      </c>
      <c r="C314" s="9" t="str">
        <f t="shared" si="12"/>
        <v>mayo / 2007</v>
      </c>
      <c r="D314" s="9" t="str">
        <f t="shared" si="13"/>
        <v>mayo</v>
      </c>
      <c r="E314" s="10">
        <f>YEAR(Tabla1[[#This Row],[Hire Date]])</f>
        <v>2007</v>
      </c>
      <c r="F314" s="9" t="s">
        <v>152</v>
      </c>
      <c r="G314" s="9"/>
      <c r="H314" s="9" t="s">
        <v>116</v>
      </c>
      <c r="I314" s="10">
        <v>2007</v>
      </c>
      <c r="J314" s="11">
        <v>16000</v>
      </c>
      <c r="K314" s="11" t="s">
        <v>148</v>
      </c>
      <c r="L314" s="11">
        <v>1280</v>
      </c>
      <c r="M314" s="11">
        <v>480</v>
      </c>
      <c r="N314" s="11"/>
      <c r="O314" s="11">
        <f t="shared" si="14"/>
        <v>17760</v>
      </c>
      <c r="P314" s="8" t="s">
        <v>3</v>
      </c>
      <c r="Q314" s="10">
        <v>15</v>
      </c>
      <c r="R314" s="8">
        <v>9</v>
      </c>
      <c r="S314" s="8">
        <v>3</v>
      </c>
      <c r="U314" s="8" t="str">
        <f>A314&amp;I314</f>
        <v>Rose Moreno2007</v>
      </c>
    </row>
    <row r="315" spans="1:21" s="8" customFormat="1" x14ac:dyDescent="0.2">
      <c r="A315" s="8" t="s">
        <v>59</v>
      </c>
      <c r="B315" s="9">
        <v>39258</v>
      </c>
      <c r="C315" s="9" t="str">
        <f t="shared" si="12"/>
        <v>junio / 2007</v>
      </c>
      <c r="D315" s="9" t="str">
        <f t="shared" si="13"/>
        <v>junio</v>
      </c>
      <c r="E315" s="10">
        <f>YEAR(Tabla1[[#This Row],[Hire Date]])</f>
        <v>2007</v>
      </c>
      <c r="F315" s="9" t="s">
        <v>152</v>
      </c>
      <c r="G315" s="9"/>
      <c r="H315" s="9" t="s">
        <v>115</v>
      </c>
      <c r="I315" s="10">
        <v>2007</v>
      </c>
      <c r="J315" s="11">
        <v>53000</v>
      </c>
      <c r="K315" s="11" t="s">
        <v>149</v>
      </c>
      <c r="L315" s="11">
        <v>4240</v>
      </c>
      <c r="M315" s="11">
        <v>530</v>
      </c>
      <c r="N315" s="11"/>
      <c r="O315" s="11">
        <f t="shared" si="14"/>
        <v>57770</v>
      </c>
      <c r="P315" s="8" t="s">
        <v>4</v>
      </c>
      <c r="Q315" s="10">
        <v>14</v>
      </c>
      <c r="R315" s="8">
        <v>3</v>
      </c>
      <c r="S315" s="8">
        <v>2</v>
      </c>
      <c r="U315" s="8" t="str">
        <f>A315&amp;I315</f>
        <v>Ernest Trent2007</v>
      </c>
    </row>
    <row r="316" spans="1:21" s="8" customFormat="1" x14ac:dyDescent="0.2">
      <c r="A316" s="8" t="s">
        <v>58</v>
      </c>
      <c r="B316" s="9">
        <v>39261</v>
      </c>
      <c r="C316" s="9" t="str">
        <f t="shared" si="12"/>
        <v>junio / 2007</v>
      </c>
      <c r="D316" s="9" t="str">
        <f t="shared" si="13"/>
        <v>junio</v>
      </c>
      <c r="E316" s="10">
        <f>YEAR(Tabla1[[#This Row],[Hire Date]])</f>
        <v>2007</v>
      </c>
      <c r="F316" s="9" t="s">
        <v>152</v>
      </c>
      <c r="G316" s="9"/>
      <c r="H316" s="9" t="s">
        <v>115</v>
      </c>
      <c r="I316" s="10">
        <v>2007</v>
      </c>
      <c r="J316" s="11">
        <v>53000</v>
      </c>
      <c r="K316" s="11" t="s">
        <v>149</v>
      </c>
      <c r="L316" s="11">
        <v>4240</v>
      </c>
      <c r="M316" s="11">
        <v>0</v>
      </c>
      <c r="N316" s="11">
        <v>11000</v>
      </c>
      <c r="O316" s="11">
        <f t="shared" si="14"/>
        <v>68240</v>
      </c>
      <c r="P316" s="8" t="s">
        <v>1</v>
      </c>
      <c r="Q316" s="10">
        <v>10</v>
      </c>
      <c r="R316" s="8">
        <v>7</v>
      </c>
      <c r="S316" s="8">
        <v>2</v>
      </c>
      <c r="U316" s="8" t="str">
        <f>A316&amp;I316</f>
        <v>Jena Coon2007</v>
      </c>
    </row>
    <row r="317" spans="1:21" s="8" customFormat="1" x14ac:dyDescent="0.2">
      <c r="A317" s="8" t="s">
        <v>20</v>
      </c>
      <c r="B317" s="9">
        <v>39283</v>
      </c>
      <c r="C317" s="9" t="str">
        <f t="shared" si="12"/>
        <v>julio / 2007</v>
      </c>
      <c r="D317" s="9" t="str">
        <f t="shared" si="13"/>
        <v>julio</v>
      </c>
      <c r="E317" s="10">
        <f>YEAR(Tabla1[[#This Row],[Hire Date]])</f>
        <v>2007</v>
      </c>
      <c r="F317" s="9" t="s">
        <v>152</v>
      </c>
      <c r="G317" s="9"/>
      <c r="H317" s="9" t="s">
        <v>115</v>
      </c>
      <c r="I317" s="10">
        <v>2007</v>
      </c>
      <c r="J317" s="11">
        <v>26000</v>
      </c>
      <c r="K317" s="11" t="s">
        <v>148</v>
      </c>
      <c r="L317" s="11">
        <v>1560</v>
      </c>
      <c r="M317" s="11">
        <v>780</v>
      </c>
      <c r="N317" s="11"/>
      <c r="O317" s="11">
        <f t="shared" si="14"/>
        <v>28340</v>
      </c>
      <c r="P317" s="8" t="s">
        <v>3</v>
      </c>
      <c r="Q317" s="10">
        <v>13</v>
      </c>
      <c r="R317" s="8">
        <v>5</v>
      </c>
      <c r="S317" s="8">
        <v>4</v>
      </c>
      <c r="U317" s="8" t="str">
        <f>A317&amp;I317</f>
        <v>Margaret Pavlovich2007</v>
      </c>
    </row>
    <row r="318" spans="1:21" s="8" customFormat="1" x14ac:dyDescent="0.2">
      <c r="A318" s="8" t="s">
        <v>72</v>
      </c>
      <c r="B318" s="9">
        <v>39301</v>
      </c>
      <c r="C318" s="9" t="str">
        <f t="shared" si="12"/>
        <v>agosto / 2007</v>
      </c>
      <c r="D318" s="9" t="str">
        <f t="shared" si="13"/>
        <v>agosto</v>
      </c>
      <c r="E318" s="10">
        <f>YEAR(Tabla1[[#This Row],[Hire Date]])</f>
        <v>2007</v>
      </c>
      <c r="F318" s="9" t="s">
        <v>152</v>
      </c>
      <c r="G318" s="9"/>
      <c r="H318" s="9" t="s">
        <v>115</v>
      </c>
      <c r="I318" s="10">
        <v>2007</v>
      </c>
      <c r="J318" s="11">
        <v>60000</v>
      </c>
      <c r="K318" s="11" t="s">
        <v>149</v>
      </c>
      <c r="L318" s="11">
        <v>4800</v>
      </c>
      <c r="M318" s="11">
        <v>0</v>
      </c>
      <c r="N318" s="11">
        <v>9200</v>
      </c>
      <c r="O318" s="11">
        <f t="shared" si="14"/>
        <v>74000</v>
      </c>
      <c r="P318" s="8" t="s">
        <v>1</v>
      </c>
      <c r="Q318" s="10">
        <v>14</v>
      </c>
      <c r="R318" s="8">
        <v>3</v>
      </c>
      <c r="S318" s="8">
        <v>2</v>
      </c>
      <c r="U318" s="8" t="str">
        <f>A318&amp;I318</f>
        <v>Kevin Nevandro2007</v>
      </c>
    </row>
    <row r="319" spans="1:21" s="8" customFormat="1" x14ac:dyDescent="0.2">
      <c r="A319" s="8" t="s">
        <v>32</v>
      </c>
      <c r="B319" s="9">
        <v>39317</v>
      </c>
      <c r="C319" s="9" t="str">
        <f t="shared" si="12"/>
        <v>agosto / 2007</v>
      </c>
      <c r="D319" s="9" t="str">
        <f t="shared" si="13"/>
        <v>agosto</v>
      </c>
      <c r="E319" s="10">
        <f>YEAR(Tabla1[[#This Row],[Hire Date]])</f>
        <v>2007</v>
      </c>
      <c r="F319" s="9" t="s">
        <v>152</v>
      </c>
      <c r="G319" s="9"/>
      <c r="H319" s="9" t="s">
        <v>115</v>
      </c>
      <c r="I319" s="10">
        <v>2007</v>
      </c>
      <c r="J319" s="11">
        <v>34000</v>
      </c>
      <c r="K319" s="11" t="s">
        <v>151</v>
      </c>
      <c r="L319" s="11">
        <v>3060</v>
      </c>
      <c r="M319" s="11">
        <v>1700</v>
      </c>
      <c r="N319" s="11"/>
      <c r="O319" s="11">
        <f t="shared" si="14"/>
        <v>38760</v>
      </c>
      <c r="P319" s="8" t="s">
        <v>10</v>
      </c>
      <c r="Q319" s="10">
        <v>10</v>
      </c>
      <c r="R319" s="8">
        <v>10</v>
      </c>
      <c r="S319" s="8">
        <v>4</v>
      </c>
      <c r="U319" s="8" t="str">
        <f>A319&amp;I319</f>
        <v>Donna K. Bulgar2007</v>
      </c>
    </row>
    <row r="320" spans="1:21" s="8" customFormat="1" x14ac:dyDescent="0.2">
      <c r="A320" s="8" t="s">
        <v>81</v>
      </c>
      <c r="B320" s="9">
        <v>39342</v>
      </c>
      <c r="C320" s="9" t="str">
        <f t="shared" si="12"/>
        <v>septiembre / 2007</v>
      </c>
      <c r="D320" s="9" t="str">
        <f t="shared" si="13"/>
        <v>septiembre</v>
      </c>
      <c r="E320" s="10">
        <f>YEAR(Tabla1[[#This Row],[Hire Date]])</f>
        <v>2007</v>
      </c>
      <c r="F320" s="9" t="s">
        <v>155</v>
      </c>
      <c r="G320" s="9"/>
      <c r="H320" s="9" t="s">
        <v>115</v>
      </c>
      <c r="I320" s="10">
        <v>2007</v>
      </c>
      <c r="J320" s="11">
        <v>65000</v>
      </c>
      <c r="K320" s="11" t="s">
        <v>149</v>
      </c>
      <c r="L320" s="11">
        <v>3250</v>
      </c>
      <c r="M320" s="11">
        <v>3250</v>
      </c>
      <c r="N320" s="11"/>
      <c r="O320" s="11">
        <f t="shared" si="14"/>
        <v>71500</v>
      </c>
      <c r="P320" s="8" t="s">
        <v>4</v>
      </c>
      <c r="Q320" s="10">
        <v>13</v>
      </c>
      <c r="R320" s="8">
        <v>2</v>
      </c>
      <c r="S320" s="8">
        <v>2</v>
      </c>
      <c r="U320" s="8" t="str">
        <f>A320&amp;I320</f>
        <v>Matthew H. Rios2007</v>
      </c>
    </row>
    <row r="321" spans="1:21" s="8" customFormat="1" x14ac:dyDescent="0.2">
      <c r="A321" s="8" t="s">
        <v>34</v>
      </c>
      <c r="B321" s="9">
        <v>39364</v>
      </c>
      <c r="C321" s="9" t="str">
        <f t="shared" si="12"/>
        <v>octubre / 2007</v>
      </c>
      <c r="D321" s="9" t="str">
        <f t="shared" si="13"/>
        <v>octubre</v>
      </c>
      <c r="E321" s="10">
        <f>YEAR(Tabla1[[#This Row],[Hire Date]])</f>
        <v>2007</v>
      </c>
      <c r="F321" s="9" t="s">
        <v>154</v>
      </c>
      <c r="G321" s="9"/>
      <c r="H321" s="9" t="s">
        <v>115</v>
      </c>
      <c r="I321" s="10">
        <v>2007</v>
      </c>
      <c r="J321" s="11">
        <v>35000</v>
      </c>
      <c r="K321" s="11" t="s">
        <v>151</v>
      </c>
      <c r="L321" s="11">
        <v>2450</v>
      </c>
      <c r="M321" s="11">
        <v>1050</v>
      </c>
      <c r="N321" s="11"/>
      <c r="O321" s="11">
        <f t="shared" si="14"/>
        <v>38500</v>
      </c>
      <c r="P321" s="8" t="s">
        <v>9</v>
      </c>
      <c r="Q321" s="10">
        <v>13</v>
      </c>
      <c r="R321" s="8">
        <v>5</v>
      </c>
      <c r="S321" s="8">
        <v>4</v>
      </c>
      <c r="U321" s="8" t="str">
        <f>A321&amp;I321</f>
        <v>Sara Webb2007</v>
      </c>
    </row>
    <row r="322" spans="1:21" s="8" customFormat="1" x14ac:dyDescent="0.2">
      <c r="A322" s="8" t="s">
        <v>30</v>
      </c>
      <c r="B322" s="9">
        <v>39381</v>
      </c>
      <c r="C322" s="9" t="str">
        <f t="shared" si="12"/>
        <v>octubre / 2007</v>
      </c>
      <c r="D322" s="9" t="str">
        <f t="shared" si="13"/>
        <v>octubre</v>
      </c>
      <c r="E322" s="10">
        <f>YEAR(Tabla1[[#This Row],[Hire Date]])</f>
        <v>2007</v>
      </c>
      <c r="F322" s="9" t="s">
        <v>153</v>
      </c>
      <c r="G322" s="9"/>
      <c r="H322" s="9" t="s">
        <v>115</v>
      </c>
      <c r="I322" s="10">
        <v>2007</v>
      </c>
      <c r="J322" s="11">
        <v>32000</v>
      </c>
      <c r="K322" s="11" t="s">
        <v>151</v>
      </c>
      <c r="L322" s="11">
        <v>3840</v>
      </c>
      <c r="M322" s="11">
        <v>1600</v>
      </c>
      <c r="N322" s="11"/>
      <c r="O322" s="11">
        <f t="shared" si="14"/>
        <v>37440</v>
      </c>
      <c r="P322" s="8" t="s">
        <v>9</v>
      </c>
      <c r="Q322" s="10">
        <v>13</v>
      </c>
      <c r="R322" s="8">
        <v>9</v>
      </c>
      <c r="S322" s="8">
        <v>2</v>
      </c>
      <c r="U322" s="8" t="str">
        <f>A322&amp;I322</f>
        <v>Ricardo Bergman2007</v>
      </c>
    </row>
    <row r="323" spans="1:21" s="8" customFormat="1" x14ac:dyDescent="0.2">
      <c r="A323" s="8" t="s">
        <v>85</v>
      </c>
      <c r="B323" s="9">
        <v>39400</v>
      </c>
      <c r="C323" s="9" t="str">
        <f t="shared" ref="C323:C386" si="15">TEXT(B323,"MMMM")&amp;" / "&amp;YEAR(B323)</f>
        <v>noviembre / 2007</v>
      </c>
      <c r="D323" s="9" t="str">
        <f t="shared" ref="D323:D386" si="16">TEXT(B323,"MMMM")</f>
        <v>noviembre</v>
      </c>
      <c r="E323" s="10">
        <f>YEAR(Tabla1[[#This Row],[Hire Date]])</f>
        <v>2007</v>
      </c>
      <c r="F323" s="9" t="s">
        <v>156</v>
      </c>
      <c r="G323" s="9"/>
      <c r="H323" s="9" t="s">
        <v>115</v>
      </c>
      <c r="I323" s="10">
        <v>2007</v>
      </c>
      <c r="J323" s="11">
        <v>67000</v>
      </c>
      <c r="K323" s="11" t="s">
        <v>149</v>
      </c>
      <c r="L323" s="11">
        <v>4690</v>
      </c>
      <c r="M323" s="11">
        <v>0</v>
      </c>
      <c r="N323" s="11">
        <v>0</v>
      </c>
      <c r="O323" s="11">
        <f t="shared" ref="O323:O386" si="17">SUM(J323:N323)</f>
        <v>71690</v>
      </c>
      <c r="P323" s="8" t="s">
        <v>1</v>
      </c>
      <c r="Q323" s="10">
        <v>12</v>
      </c>
      <c r="R323" s="8">
        <v>10</v>
      </c>
      <c r="S323" s="8">
        <v>5</v>
      </c>
      <c r="U323" s="8" t="str">
        <f>A323&amp;I323</f>
        <v>Joshua Fields2007</v>
      </c>
    </row>
    <row r="324" spans="1:21" s="8" customFormat="1" x14ac:dyDescent="0.2">
      <c r="A324" s="8" t="s">
        <v>80</v>
      </c>
      <c r="B324" s="9">
        <v>39407</v>
      </c>
      <c r="C324" s="9" t="str">
        <f t="shared" si="15"/>
        <v>noviembre / 2007</v>
      </c>
      <c r="D324" s="9" t="str">
        <f t="shared" si="16"/>
        <v>noviembre</v>
      </c>
      <c r="E324" s="10">
        <f>YEAR(Tabla1[[#This Row],[Hire Date]])</f>
        <v>2007</v>
      </c>
      <c r="F324" s="9" t="s">
        <v>152</v>
      </c>
      <c r="G324" s="9"/>
      <c r="H324" s="9" t="s">
        <v>115</v>
      </c>
      <c r="I324" s="10">
        <v>2007</v>
      </c>
      <c r="J324" s="11">
        <v>64000</v>
      </c>
      <c r="K324" s="11" t="s">
        <v>149</v>
      </c>
      <c r="L324" s="11">
        <v>5120</v>
      </c>
      <c r="M324" s="11">
        <v>2560</v>
      </c>
      <c r="N324" s="11"/>
      <c r="O324" s="11">
        <f t="shared" si="17"/>
        <v>71680</v>
      </c>
      <c r="P324" s="8" t="s">
        <v>10</v>
      </c>
      <c r="Q324" s="10">
        <v>12</v>
      </c>
      <c r="R324" s="8">
        <v>7</v>
      </c>
      <c r="S324" s="8">
        <v>3</v>
      </c>
      <c r="U324" s="8" t="str">
        <f>A324&amp;I324</f>
        <v>Ricardo Sherrell2007</v>
      </c>
    </row>
    <row r="325" spans="1:21" s="8" customFormat="1" x14ac:dyDescent="0.2">
      <c r="A325" s="8" t="s">
        <v>46</v>
      </c>
      <c r="B325" s="9">
        <v>36762</v>
      </c>
      <c r="C325" s="9" t="str">
        <f t="shared" si="15"/>
        <v>agosto / 2000</v>
      </c>
      <c r="D325" s="9" t="str">
        <f t="shared" si="16"/>
        <v>agosto</v>
      </c>
      <c r="E325" s="10">
        <f>YEAR(Tabla1[[#This Row],[Hire Date]])</f>
        <v>2000</v>
      </c>
      <c r="F325" s="9" t="s">
        <v>152</v>
      </c>
      <c r="G325" s="9"/>
      <c r="H325" s="9" t="s">
        <v>116</v>
      </c>
      <c r="I325" s="10">
        <v>2008</v>
      </c>
      <c r="J325" s="11">
        <v>75100</v>
      </c>
      <c r="K325" s="11" t="s">
        <v>146</v>
      </c>
      <c r="L325" s="11">
        <v>4506</v>
      </c>
      <c r="M325" s="11">
        <v>0</v>
      </c>
      <c r="N325" s="11">
        <v>86000</v>
      </c>
      <c r="O325" s="11">
        <f t="shared" si="17"/>
        <v>165606</v>
      </c>
      <c r="P325" s="8" t="s">
        <v>1</v>
      </c>
      <c r="Q325" s="10">
        <v>14</v>
      </c>
      <c r="R325" s="8">
        <v>2</v>
      </c>
      <c r="S325" s="8">
        <v>2</v>
      </c>
      <c r="T325" s="16"/>
      <c r="U325" s="8" t="str">
        <f>A325&amp;I325</f>
        <v>Julia  Hegwood 2008</v>
      </c>
    </row>
    <row r="326" spans="1:21" s="8" customFormat="1" x14ac:dyDescent="0.2">
      <c r="A326" s="8" t="s">
        <v>31</v>
      </c>
      <c r="B326" s="9">
        <v>36817</v>
      </c>
      <c r="C326" s="9" t="str">
        <f t="shared" si="15"/>
        <v>octubre / 2000</v>
      </c>
      <c r="D326" s="9" t="str">
        <f t="shared" si="16"/>
        <v>octubre</v>
      </c>
      <c r="E326" s="10">
        <f>YEAR(Tabla1[[#This Row],[Hire Date]])</f>
        <v>2000</v>
      </c>
      <c r="F326" s="9" t="s">
        <v>152</v>
      </c>
      <c r="G326" s="9"/>
      <c r="H326" s="9" t="s">
        <v>116</v>
      </c>
      <c r="I326" s="10">
        <v>2008</v>
      </c>
      <c r="J326" s="11">
        <v>54800</v>
      </c>
      <c r="K326" s="11" t="s">
        <v>149</v>
      </c>
      <c r="L326" s="11">
        <v>2740</v>
      </c>
      <c r="M326" s="11">
        <v>0</v>
      </c>
      <c r="N326" s="11"/>
      <c r="O326" s="11">
        <f t="shared" si="17"/>
        <v>57540</v>
      </c>
      <c r="P326" s="8" t="s">
        <v>2</v>
      </c>
      <c r="Q326" s="10">
        <v>10</v>
      </c>
      <c r="R326" s="8">
        <v>7</v>
      </c>
      <c r="S326" s="8">
        <v>3</v>
      </c>
      <c r="T326" s="16"/>
      <c r="U326" s="8" t="str">
        <f>A326&amp;I326</f>
        <v>Willow Nevandro2008</v>
      </c>
    </row>
    <row r="327" spans="1:21" s="8" customFormat="1" x14ac:dyDescent="0.2">
      <c r="A327" s="8" t="s">
        <v>60</v>
      </c>
      <c r="B327" s="9">
        <v>36867</v>
      </c>
      <c r="C327" s="9" t="str">
        <f t="shared" si="15"/>
        <v>diciembre / 2000</v>
      </c>
      <c r="D327" s="9" t="str">
        <f t="shared" si="16"/>
        <v>diciembre</v>
      </c>
      <c r="E327" s="10">
        <f>YEAR(Tabla1[[#This Row],[Hire Date]])</f>
        <v>2000</v>
      </c>
      <c r="F327" s="9" t="s">
        <v>152</v>
      </c>
      <c r="G327" s="9"/>
      <c r="H327" s="9" t="s">
        <v>116</v>
      </c>
      <c r="I327" s="10">
        <v>2008</v>
      </c>
      <c r="J327" s="11">
        <v>88200</v>
      </c>
      <c r="K327" s="11" t="s">
        <v>146</v>
      </c>
      <c r="L327" s="11">
        <v>7056</v>
      </c>
      <c r="M327" s="11">
        <v>2646</v>
      </c>
      <c r="N327" s="11"/>
      <c r="O327" s="11">
        <f t="shared" si="17"/>
        <v>97902</v>
      </c>
      <c r="P327" s="8" t="s">
        <v>9</v>
      </c>
      <c r="Q327" s="10">
        <v>13</v>
      </c>
      <c r="R327" s="8">
        <v>9</v>
      </c>
      <c r="S327" s="8">
        <v>3</v>
      </c>
      <c r="T327" s="16"/>
      <c r="U327" s="8" t="str">
        <f>A327&amp;I327</f>
        <v>Martie Elmasian2008</v>
      </c>
    </row>
    <row r="328" spans="1:21" s="8" customFormat="1" x14ac:dyDescent="0.2">
      <c r="A328" s="8" t="s">
        <v>44</v>
      </c>
      <c r="B328" s="9">
        <v>36904</v>
      </c>
      <c r="C328" s="9" t="str">
        <f t="shared" si="15"/>
        <v>enero / 2001</v>
      </c>
      <c r="D328" s="9" t="str">
        <f t="shared" si="16"/>
        <v>enero</v>
      </c>
      <c r="E328" s="10">
        <f>YEAR(Tabla1[[#This Row],[Hire Date]])</f>
        <v>2001</v>
      </c>
      <c r="F328" s="9" t="s">
        <v>154</v>
      </c>
      <c r="G328" s="9"/>
      <c r="H328" s="9" t="s">
        <v>115</v>
      </c>
      <c r="I328" s="10">
        <v>2008</v>
      </c>
      <c r="J328" s="11">
        <v>67900</v>
      </c>
      <c r="K328" s="11" t="s">
        <v>149</v>
      </c>
      <c r="L328" s="11">
        <v>4753</v>
      </c>
      <c r="M328" s="11">
        <v>0</v>
      </c>
      <c r="N328" s="11">
        <v>115000</v>
      </c>
      <c r="O328" s="11">
        <f t="shared" si="17"/>
        <v>187653</v>
      </c>
      <c r="P328" s="8" t="s">
        <v>1</v>
      </c>
      <c r="Q328" s="10">
        <v>10</v>
      </c>
      <c r="R328" s="8">
        <v>4</v>
      </c>
      <c r="S328" s="8">
        <v>4</v>
      </c>
      <c r="T328" s="16"/>
      <c r="U328" s="8" t="str">
        <f>A328&amp;I328</f>
        <v>Kelly Queen2008</v>
      </c>
    </row>
    <row r="329" spans="1:21" s="8" customFormat="1" x14ac:dyDescent="0.2">
      <c r="A329" s="8" t="s">
        <v>29</v>
      </c>
      <c r="B329" s="9">
        <v>37015</v>
      </c>
      <c r="C329" s="9" t="str">
        <f t="shared" si="15"/>
        <v>mayo / 2001</v>
      </c>
      <c r="D329" s="9" t="str">
        <f t="shared" si="16"/>
        <v>mayo</v>
      </c>
      <c r="E329" s="10">
        <f>YEAR(Tabla1[[#This Row],[Hire Date]])</f>
        <v>2001</v>
      </c>
      <c r="F329" s="9" t="s">
        <v>154</v>
      </c>
      <c r="G329" s="9"/>
      <c r="H329" s="9" t="s">
        <v>115</v>
      </c>
      <c r="I329" s="10">
        <v>2008</v>
      </c>
      <c r="J329" s="11">
        <v>55100</v>
      </c>
      <c r="K329" s="11" t="s">
        <v>149</v>
      </c>
      <c r="L329" s="11">
        <v>4959</v>
      </c>
      <c r="M329" s="11">
        <v>2755</v>
      </c>
      <c r="N329" s="11"/>
      <c r="O329" s="11">
        <f t="shared" si="17"/>
        <v>62814</v>
      </c>
      <c r="P329" s="8" t="s">
        <v>9</v>
      </c>
      <c r="Q329" s="10">
        <v>12</v>
      </c>
      <c r="R329" s="8">
        <v>9</v>
      </c>
      <c r="S329" s="8">
        <v>2</v>
      </c>
      <c r="T329" s="16"/>
      <c r="U329" s="8" t="str">
        <f>A329&amp;I329</f>
        <v>Joeanne Melendez2008</v>
      </c>
    </row>
    <row r="330" spans="1:21" s="8" customFormat="1" x14ac:dyDescent="0.2">
      <c r="A330" s="8" t="s">
        <v>43</v>
      </c>
      <c r="B330" s="9">
        <v>37021</v>
      </c>
      <c r="C330" s="9" t="str">
        <f t="shared" si="15"/>
        <v>mayo / 2001</v>
      </c>
      <c r="D330" s="9" t="str">
        <f t="shared" si="16"/>
        <v>mayo</v>
      </c>
      <c r="E330" s="10">
        <f>YEAR(Tabla1[[#This Row],[Hire Date]])</f>
        <v>2001</v>
      </c>
      <c r="F330" s="9" t="s">
        <v>153</v>
      </c>
      <c r="G330" s="9"/>
      <c r="H330" s="9" t="s">
        <v>115</v>
      </c>
      <c r="I330" s="10">
        <v>2008</v>
      </c>
      <c r="J330" s="11">
        <v>57800</v>
      </c>
      <c r="K330" s="11" t="s">
        <v>149</v>
      </c>
      <c r="L330" s="11">
        <v>3468</v>
      </c>
      <c r="M330" s="11">
        <v>0</v>
      </c>
      <c r="N330" s="11">
        <v>120000</v>
      </c>
      <c r="O330" s="11">
        <f t="shared" si="17"/>
        <v>181268</v>
      </c>
      <c r="P330" s="8" t="s">
        <v>1</v>
      </c>
      <c r="Q330" s="10">
        <v>10</v>
      </c>
      <c r="R330" s="8">
        <v>7</v>
      </c>
      <c r="S330" s="8">
        <v>4</v>
      </c>
      <c r="T330" s="16"/>
      <c r="U330" s="8" t="str">
        <f>A330&amp;I330</f>
        <v>Brian M Stucki2008</v>
      </c>
    </row>
    <row r="331" spans="1:21" s="8" customFormat="1" x14ac:dyDescent="0.2">
      <c r="A331" s="8" t="s">
        <v>75</v>
      </c>
      <c r="B331" s="9">
        <v>37065</v>
      </c>
      <c r="C331" s="9" t="str">
        <f t="shared" si="15"/>
        <v>junio / 2001</v>
      </c>
      <c r="D331" s="9" t="str">
        <f t="shared" si="16"/>
        <v>junio</v>
      </c>
      <c r="E331" s="10">
        <f>YEAR(Tabla1[[#This Row],[Hire Date]])</f>
        <v>2001</v>
      </c>
      <c r="F331" s="9" t="s">
        <v>153</v>
      </c>
      <c r="G331" s="9"/>
      <c r="H331" s="9" t="s">
        <v>115</v>
      </c>
      <c r="I331" s="10">
        <v>2008</v>
      </c>
      <c r="J331" s="11">
        <v>89000</v>
      </c>
      <c r="K331" s="11" t="s">
        <v>146</v>
      </c>
      <c r="L331" s="11">
        <v>9790</v>
      </c>
      <c r="M331" s="11">
        <v>2670</v>
      </c>
      <c r="N331" s="11"/>
      <c r="O331" s="11">
        <f t="shared" si="17"/>
        <v>101460</v>
      </c>
      <c r="P331" s="8" t="s">
        <v>10</v>
      </c>
      <c r="Q331" s="10">
        <v>12</v>
      </c>
      <c r="R331" s="8">
        <v>3</v>
      </c>
      <c r="S331" s="8">
        <v>4</v>
      </c>
      <c r="T331" s="16"/>
      <c r="U331" s="8" t="str">
        <f>A331&amp;I331</f>
        <v>Cindy Summerville2008</v>
      </c>
    </row>
    <row r="332" spans="1:21" s="8" customFormat="1" x14ac:dyDescent="0.2">
      <c r="A332" s="8" t="s">
        <v>83</v>
      </c>
      <c r="B332" s="9">
        <v>37170</v>
      </c>
      <c r="C332" s="9" t="str">
        <f t="shared" si="15"/>
        <v>octubre / 2001</v>
      </c>
      <c r="D332" s="9" t="str">
        <f t="shared" si="16"/>
        <v>octubre</v>
      </c>
      <c r="E332" s="10">
        <f>YEAR(Tabla1[[#This Row],[Hire Date]])</f>
        <v>2001</v>
      </c>
      <c r="F332" s="9" t="s">
        <v>153</v>
      </c>
      <c r="G332" s="9"/>
      <c r="H332" s="9" t="s">
        <v>115</v>
      </c>
      <c r="I332" s="10">
        <v>2008</v>
      </c>
      <c r="J332" s="11">
        <v>91000</v>
      </c>
      <c r="K332" s="11" t="s">
        <v>146</v>
      </c>
      <c r="L332" s="11">
        <v>5460</v>
      </c>
      <c r="M332" s="11">
        <v>3640</v>
      </c>
      <c r="N332" s="11"/>
      <c r="O332" s="11">
        <f t="shared" si="17"/>
        <v>100100</v>
      </c>
      <c r="P332" s="8" t="s">
        <v>5</v>
      </c>
      <c r="Q332" s="10">
        <v>10</v>
      </c>
      <c r="R332" s="8">
        <v>2</v>
      </c>
      <c r="S332" s="8">
        <v>2</v>
      </c>
      <c r="T332" s="16"/>
      <c r="U332" s="8" t="str">
        <f>A332&amp;I332</f>
        <v>Bryan Anderson2008</v>
      </c>
    </row>
    <row r="333" spans="1:21" s="8" customFormat="1" x14ac:dyDescent="0.2">
      <c r="A333" s="8" t="s">
        <v>23</v>
      </c>
      <c r="B333" s="9">
        <v>37185</v>
      </c>
      <c r="C333" s="9" t="str">
        <f t="shared" si="15"/>
        <v>octubre / 2001</v>
      </c>
      <c r="D333" s="9" t="str">
        <f t="shared" si="16"/>
        <v>octubre</v>
      </c>
      <c r="E333" s="10">
        <f>YEAR(Tabla1[[#This Row],[Hire Date]])</f>
        <v>2001</v>
      </c>
      <c r="F333" s="9" t="s">
        <v>152</v>
      </c>
      <c r="G333" s="9"/>
      <c r="H333" s="9" t="s">
        <v>115</v>
      </c>
      <c r="I333" s="10">
        <v>2008</v>
      </c>
      <c r="J333" s="11">
        <v>50000</v>
      </c>
      <c r="K333" s="11" t="s">
        <v>149</v>
      </c>
      <c r="L333" s="11">
        <v>2500</v>
      </c>
      <c r="M333" s="11">
        <v>1500</v>
      </c>
      <c r="N333" s="11"/>
      <c r="O333" s="11">
        <f t="shared" si="17"/>
        <v>54000</v>
      </c>
      <c r="P333" s="8" t="s">
        <v>9</v>
      </c>
      <c r="Q333" s="10">
        <v>10</v>
      </c>
      <c r="R333" s="8">
        <v>4</v>
      </c>
      <c r="S333" s="8">
        <v>3</v>
      </c>
      <c r="T333" s="16"/>
      <c r="U333" s="8" t="str">
        <f>A333&amp;I333</f>
        <v>Janalee Eggleston2008</v>
      </c>
    </row>
    <row r="334" spans="1:21" s="8" customFormat="1" x14ac:dyDescent="0.2">
      <c r="A334" s="8" t="s">
        <v>69</v>
      </c>
      <c r="B334" s="9">
        <v>37186</v>
      </c>
      <c r="C334" s="9" t="str">
        <f t="shared" si="15"/>
        <v>octubre / 2001</v>
      </c>
      <c r="D334" s="9" t="str">
        <f t="shared" si="16"/>
        <v>octubre</v>
      </c>
      <c r="E334" s="10">
        <f>YEAR(Tabla1[[#This Row],[Hire Date]])</f>
        <v>2001</v>
      </c>
      <c r="F334" s="9" t="s">
        <v>152</v>
      </c>
      <c r="G334" s="9"/>
      <c r="H334" s="9" t="s">
        <v>115</v>
      </c>
      <c r="I334" s="10">
        <v>2008</v>
      </c>
      <c r="J334" s="11">
        <v>85600</v>
      </c>
      <c r="K334" s="11" t="s">
        <v>146</v>
      </c>
      <c r="L334" s="11">
        <v>6848</v>
      </c>
      <c r="M334" s="11">
        <v>2568</v>
      </c>
      <c r="N334" s="11"/>
      <c r="O334" s="11">
        <f t="shared" si="17"/>
        <v>95016</v>
      </c>
      <c r="P334" s="8" t="s">
        <v>10</v>
      </c>
      <c r="Q334" s="10">
        <v>12</v>
      </c>
      <c r="R334" s="8">
        <v>3</v>
      </c>
      <c r="S334" s="8">
        <v>3</v>
      </c>
      <c r="T334" s="16"/>
      <c r="U334" s="8" t="str">
        <f>A334&amp;I334</f>
        <v>Elena Miriam Hillen 2008</v>
      </c>
    </row>
    <row r="335" spans="1:21" s="8" customFormat="1" x14ac:dyDescent="0.2">
      <c r="A335" s="8" t="s">
        <v>78</v>
      </c>
      <c r="B335" s="9">
        <v>37228</v>
      </c>
      <c r="C335" s="9" t="str">
        <f t="shared" si="15"/>
        <v>diciembre / 2001</v>
      </c>
      <c r="D335" s="9" t="str">
        <f t="shared" si="16"/>
        <v>diciembre</v>
      </c>
      <c r="E335" s="10">
        <f>YEAR(Tabla1[[#This Row],[Hire Date]])</f>
        <v>2001</v>
      </c>
      <c r="F335" s="9" t="s">
        <v>152</v>
      </c>
      <c r="G335" s="9"/>
      <c r="H335" s="9" t="s">
        <v>115</v>
      </c>
      <c r="I335" s="10">
        <v>2008</v>
      </c>
      <c r="J335" s="11">
        <v>87600</v>
      </c>
      <c r="K335" s="11" t="s">
        <v>146</v>
      </c>
      <c r="L335" s="11">
        <v>7008</v>
      </c>
      <c r="M335" s="11">
        <v>0</v>
      </c>
      <c r="N335" s="11"/>
      <c r="O335" s="11">
        <f t="shared" si="17"/>
        <v>94608</v>
      </c>
      <c r="P335" s="8" t="s">
        <v>2</v>
      </c>
      <c r="Q335" s="10">
        <v>14</v>
      </c>
      <c r="R335" s="8">
        <v>2</v>
      </c>
      <c r="S335" s="8">
        <v>3</v>
      </c>
      <c r="T335" s="16"/>
      <c r="U335" s="8" t="str">
        <f>A335&amp;I335</f>
        <v>Alexis Ripley2008</v>
      </c>
    </row>
    <row r="336" spans="1:21" s="8" customFormat="1" x14ac:dyDescent="0.2">
      <c r="A336" s="8" t="s">
        <v>64</v>
      </c>
      <c r="B336" s="9">
        <v>37246</v>
      </c>
      <c r="C336" s="9" t="str">
        <f t="shared" si="15"/>
        <v>diciembre / 2001</v>
      </c>
      <c r="D336" s="9" t="str">
        <f t="shared" si="16"/>
        <v>diciembre</v>
      </c>
      <c r="E336" s="10">
        <f>YEAR(Tabla1[[#This Row],[Hire Date]])</f>
        <v>2001</v>
      </c>
      <c r="F336" s="9" t="s">
        <v>152</v>
      </c>
      <c r="G336" s="9"/>
      <c r="H336" s="9" t="s">
        <v>115</v>
      </c>
      <c r="I336" s="10">
        <v>2008</v>
      </c>
      <c r="J336" s="11">
        <v>81800</v>
      </c>
      <c r="K336" s="11" t="s">
        <v>146</v>
      </c>
      <c r="L336" s="11">
        <v>4090</v>
      </c>
      <c r="M336" s="11">
        <v>2454</v>
      </c>
      <c r="N336" s="11"/>
      <c r="O336" s="11">
        <f t="shared" si="17"/>
        <v>88344</v>
      </c>
      <c r="P336" s="8" t="s">
        <v>10</v>
      </c>
      <c r="Q336" s="10">
        <v>10</v>
      </c>
      <c r="R336" s="8">
        <v>11</v>
      </c>
      <c r="S336" s="8">
        <v>5</v>
      </c>
      <c r="T336" s="16"/>
      <c r="U336" s="8" t="str">
        <f>A336&amp;I336</f>
        <v>Micah Chokeir2008</v>
      </c>
    </row>
    <row r="337" spans="1:21" s="8" customFormat="1" x14ac:dyDescent="0.2">
      <c r="A337" s="8" t="s">
        <v>92</v>
      </c>
      <c r="B337" s="9">
        <v>37246</v>
      </c>
      <c r="C337" s="9" t="str">
        <f t="shared" si="15"/>
        <v>diciembre / 2001</v>
      </c>
      <c r="D337" s="9" t="str">
        <f t="shared" si="16"/>
        <v>diciembre</v>
      </c>
      <c r="E337" s="10">
        <f>YEAR(Tabla1[[#This Row],[Hire Date]])</f>
        <v>2001</v>
      </c>
      <c r="F337" s="9" t="s">
        <v>152</v>
      </c>
      <c r="G337" s="9"/>
      <c r="H337" s="9" t="s">
        <v>115</v>
      </c>
      <c r="I337" s="10">
        <v>2008</v>
      </c>
      <c r="J337" s="11">
        <v>103100</v>
      </c>
      <c r="K337" s="11" t="s">
        <v>147</v>
      </c>
      <c r="L337" s="11">
        <v>11341</v>
      </c>
      <c r="M337" s="11">
        <v>4124</v>
      </c>
      <c r="N337" s="11"/>
      <c r="O337" s="11">
        <f t="shared" si="17"/>
        <v>118565</v>
      </c>
      <c r="P337" s="8" t="s">
        <v>2</v>
      </c>
      <c r="Q337" s="10">
        <v>10</v>
      </c>
      <c r="R337" s="8">
        <v>10</v>
      </c>
      <c r="S337" s="8">
        <v>3</v>
      </c>
      <c r="T337" s="16"/>
      <c r="U337" s="8" t="str">
        <f>A337&amp;I337</f>
        <v>Jesse Wooten2008</v>
      </c>
    </row>
    <row r="338" spans="1:21" s="8" customFormat="1" x14ac:dyDescent="0.2">
      <c r="A338" s="8" t="s">
        <v>98</v>
      </c>
      <c r="B338" s="9">
        <v>37249</v>
      </c>
      <c r="C338" s="9" t="str">
        <f t="shared" si="15"/>
        <v>diciembre / 2001</v>
      </c>
      <c r="D338" s="9" t="str">
        <f t="shared" si="16"/>
        <v>diciembre</v>
      </c>
      <c r="E338" s="10">
        <f>YEAR(Tabla1[[#This Row],[Hire Date]])</f>
        <v>2001</v>
      </c>
      <c r="F338" s="9" t="s">
        <v>152</v>
      </c>
      <c r="G338" s="9"/>
      <c r="H338" s="9" t="s">
        <v>115</v>
      </c>
      <c r="I338" s="10">
        <v>2008</v>
      </c>
      <c r="J338" s="11">
        <v>110700</v>
      </c>
      <c r="K338" s="11" t="s">
        <v>147</v>
      </c>
      <c r="L338" s="11">
        <v>12177</v>
      </c>
      <c r="M338" s="11">
        <v>4428</v>
      </c>
      <c r="N338" s="11"/>
      <c r="O338" s="11">
        <f t="shared" si="17"/>
        <v>127305</v>
      </c>
      <c r="P338" s="8" t="s">
        <v>6</v>
      </c>
      <c r="Q338" s="10">
        <v>14</v>
      </c>
      <c r="R338" s="8">
        <v>0</v>
      </c>
      <c r="S338" s="8">
        <v>3</v>
      </c>
      <c r="T338" s="16"/>
      <c r="U338" s="8" t="str">
        <f>A338&amp;I338</f>
        <v>Ryan Kennedy 2008</v>
      </c>
    </row>
    <row r="339" spans="1:21" s="8" customFormat="1" x14ac:dyDescent="0.2">
      <c r="A339" s="8" t="s">
        <v>51</v>
      </c>
      <c r="B339" s="9">
        <v>37259</v>
      </c>
      <c r="C339" s="9" t="str">
        <f t="shared" si="15"/>
        <v>enero / 2002</v>
      </c>
      <c r="D339" s="9" t="str">
        <f t="shared" si="16"/>
        <v>enero</v>
      </c>
      <c r="E339" s="10">
        <f>YEAR(Tabla1[[#This Row],[Hire Date]])</f>
        <v>2002</v>
      </c>
      <c r="F339" s="9" t="s">
        <v>152</v>
      </c>
      <c r="G339" s="9"/>
      <c r="H339" s="9" t="s">
        <v>115</v>
      </c>
      <c r="I339" s="10">
        <v>2008</v>
      </c>
      <c r="J339" s="11">
        <v>67300</v>
      </c>
      <c r="K339" s="11" t="s">
        <v>149</v>
      </c>
      <c r="L339" s="11">
        <v>6730</v>
      </c>
      <c r="M339" s="11">
        <v>673</v>
      </c>
      <c r="N339" s="11"/>
      <c r="O339" s="11">
        <f t="shared" si="17"/>
        <v>74703</v>
      </c>
      <c r="P339" s="8" t="s">
        <v>5</v>
      </c>
      <c r="Q339" s="10">
        <v>12</v>
      </c>
      <c r="R339" s="8">
        <v>0</v>
      </c>
      <c r="S339" s="8">
        <v>3</v>
      </c>
      <c r="T339" s="16"/>
      <c r="U339" s="8" t="str">
        <f>A339&amp;I339</f>
        <v>James Wilson2008</v>
      </c>
    </row>
    <row r="340" spans="1:21" s="8" customFormat="1" x14ac:dyDescent="0.2">
      <c r="A340" s="8" t="s">
        <v>42</v>
      </c>
      <c r="B340" s="9">
        <v>37289</v>
      </c>
      <c r="C340" s="9" t="str">
        <f t="shared" si="15"/>
        <v>febrero / 2002</v>
      </c>
      <c r="D340" s="9" t="str">
        <f t="shared" si="16"/>
        <v>febrero</v>
      </c>
      <c r="E340" s="10">
        <f>YEAR(Tabla1[[#This Row],[Hire Date]])</f>
        <v>2002</v>
      </c>
      <c r="F340" s="9" t="s">
        <v>152</v>
      </c>
      <c r="G340" s="9"/>
      <c r="H340" s="9" t="s">
        <v>115</v>
      </c>
      <c r="I340" s="10">
        <v>2008</v>
      </c>
      <c r="J340" s="11">
        <v>64600</v>
      </c>
      <c r="K340" s="11" t="s">
        <v>149</v>
      </c>
      <c r="L340" s="11">
        <v>5814</v>
      </c>
      <c r="M340" s="11">
        <v>2584</v>
      </c>
      <c r="N340" s="11"/>
      <c r="O340" s="11">
        <f t="shared" si="17"/>
        <v>72998</v>
      </c>
      <c r="P340" s="8" t="s">
        <v>5</v>
      </c>
      <c r="Q340" s="10">
        <v>13</v>
      </c>
      <c r="R340" s="8">
        <v>8</v>
      </c>
      <c r="S340" s="8">
        <v>3</v>
      </c>
      <c r="T340" s="16"/>
      <c r="U340" s="8" t="str">
        <f>A340&amp;I340</f>
        <v>Steven  Bolin2008</v>
      </c>
    </row>
    <row r="341" spans="1:21" s="8" customFormat="1" x14ac:dyDescent="0.2">
      <c r="A341" s="8" t="s">
        <v>94</v>
      </c>
      <c r="B341" s="9">
        <v>37295</v>
      </c>
      <c r="C341" s="9" t="str">
        <f t="shared" si="15"/>
        <v>febrero / 2002</v>
      </c>
      <c r="D341" s="9" t="str">
        <f t="shared" si="16"/>
        <v>febrero</v>
      </c>
      <c r="E341" s="10">
        <f>YEAR(Tabla1[[#This Row],[Hire Date]])</f>
        <v>2002</v>
      </c>
      <c r="F341" s="9" t="s">
        <v>152</v>
      </c>
      <c r="G341" s="9"/>
      <c r="H341" s="9" t="s">
        <v>115</v>
      </c>
      <c r="I341" s="10">
        <v>2008</v>
      </c>
      <c r="J341" s="11">
        <v>102100</v>
      </c>
      <c r="K341" s="11" t="s">
        <v>147</v>
      </c>
      <c r="L341" s="11">
        <v>8168</v>
      </c>
      <c r="M341" s="11">
        <v>1021</v>
      </c>
      <c r="N341" s="11"/>
      <c r="O341" s="11">
        <f t="shared" si="17"/>
        <v>111289</v>
      </c>
      <c r="P341" s="8" t="s">
        <v>10</v>
      </c>
      <c r="Q341" s="10">
        <v>14</v>
      </c>
      <c r="R341" s="8">
        <v>2</v>
      </c>
      <c r="S341" s="8">
        <v>3</v>
      </c>
      <c r="T341" s="16"/>
      <c r="U341" s="8" t="str">
        <f>A341&amp;I341</f>
        <v>Gabriel R. Self2008</v>
      </c>
    </row>
    <row r="342" spans="1:21" s="8" customFormat="1" x14ac:dyDescent="0.2">
      <c r="A342" s="8" t="s">
        <v>50</v>
      </c>
      <c r="B342" s="9">
        <v>37442</v>
      </c>
      <c r="C342" s="9" t="str">
        <f t="shared" si="15"/>
        <v>julio / 2002</v>
      </c>
      <c r="D342" s="9" t="str">
        <f t="shared" si="16"/>
        <v>julio</v>
      </c>
      <c r="E342" s="10">
        <f>YEAR(Tabla1[[#This Row],[Hire Date]])</f>
        <v>2002</v>
      </c>
      <c r="F342" s="9" t="s">
        <v>156</v>
      </c>
      <c r="G342" s="9"/>
      <c r="H342" s="9" t="s">
        <v>115</v>
      </c>
      <c r="I342" s="10">
        <v>2008</v>
      </c>
      <c r="J342" s="11">
        <v>61300</v>
      </c>
      <c r="K342" s="11" t="s">
        <v>149</v>
      </c>
      <c r="L342" s="11">
        <v>3065</v>
      </c>
      <c r="M342" s="11">
        <v>1226</v>
      </c>
      <c r="N342" s="11"/>
      <c r="O342" s="11">
        <f t="shared" si="17"/>
        <v>65591</v>
      </c>
      <c r="P342" s="8" t="s">
        <v>7</v>
      </c>
      <c r="Q342" s="10">
        <v>14</v>
      </c>
      <c r="R342" s="8">
        <v>9</v>
      </c>
      <c r="S342" s="8">
        <v>5</v>
      </c>
      <c r="T342" s="16"/>
      <c r="U342" s="8" t="str">
        <f>A342&amp;I342</f>
        <v>Manuel Steele2008</v>
      </c>
    </row>
    <row r="343" spans="1:21" s="8" customFormat="1" x14ac:dyDescent="0.2">
      <c r="A343" s="8" t="s">
        <v>18</v>
      </c>
      <c r="B343" s="9">
        <v>37637</v>
      </c>
      <c r="C343" s="9" t="str">
        <f t="shared" si="15"/>
        <v>enero / 2003</v>
      </c>
      <c r="D343" s="9" t="str">
        <f t="shared" si="16"/>
        <v>enero</v>
      </c>
      <c r="E343" s="10">
        <f>YEAR(Tabla1[[#This Row],[Hire Date]])</f>
        <v>2003</v>
      </c>
      <c r="F343" s="9" t="s">
        <v>155</v>
      </c>
      <c r="G343" s="9"/>
      <c r="H343" s="9" t="s">
        <v>115</v>
      </c>
      <c r="I343" s="10">
        <v>2008</v>
      </c>
      <c r="J343" s="11">
        <v>35900</v>
      </c>
      <c r="K343" s="11" t="s">
        <v>151</v>
      </c>
      <c r="L343" s="11">
        <v>1795</v>
      </c>
      <c r="M343" s="11">
        <v>1077</v>
      </c>
      <c r="N343" s="11"/>
      <c r="O343" s="11">
        <f t="shared" si="17"/>
        <v>38772</v>
      </c>
      <c r="P343" s="8" t="s">
        <v>2</v>
      </c>
      <c r="Q343" s="10">
        <v>13</v>
      </c>
      <c r="R343" s="8">
        <v>5</v>
      </c>
      <c r="S343" s="8">
        <v>3</v>
      </c>
      <c r="T343" s="16"/>
      <c r="U343" s="8" t="str">
        <f>A343&amp;I343</f>
        <v>Richard  Garza2008</v>
      </c>
    </row>
    <row r="344" spans="1:21" s="8" customFormat="1" x14ac:dyDescent="0.2">
      <c r="A344" s="8" t="s">
        <v>27</v>
      </c>
      <c r="B344" s="9">
        <v>37702</v>
      </c>
      <c r="C344" s="9" t="str">
        <f t="shared" si="15"/>
        <v>marzo / 2003</v>
      </c>
      <c r="D344" s="9" t="str">
        <f t="shared" si="16"/>
        <v>marzo</v>
      </c>
      <c r="E344" s="10">
        <f>YEAR(Tabla1[[#This Row],[Hire Date]])</f>
        <v>2003</v>
      </c>
      <c r="F344" s="9" t="s">
        <v>155</v>
      </c>
      <c r="G344" s="9"/>
      <c r="H344" s="9" t="s">
        <v>115</v>
      </c>
      <c r="I344" s="10">
        <v>2008</v>
      </c>
      <c r="J344" s="11">
        <v>42700</v>
      </c>
      <c r="K344" s="11" t="s">
        <v>151</v>
      </c>
      <c r="L344" s="11">
        <v>2135</v>
      </c>
      <c r="M344" s="11">
        <v>2135</v>
      </c>
      <c r="N344" s="11"/>
      <c r="O344" s="11">
        <f t="shared" si="17"/>
        <v>46970</v>
      </c>
      <c r="P344" s="8" t="s">
        <v>2</v>
      </c>
      <c r="Q344" s="10">
        <v>14</v>
      </c>
      <c r="R344" s="8">
        <v>3</v>
      </c>
      <c r="S344" s="8">
        <v>4</v>
      </c>
      <c r="T344" s="16"/>
      <c r="U344" s="8" t="str">
        <f>A344&amp;I344</f>
        <v>Joshua Daniel2008</v>
      </c>
    </row>
    <row r="345" spans="1:21" s="8" customFormat="1" x14ac:dyDescent="0.2">
      <c r="A345" s="8" t="s">
        <v>87</v>
      </c>
      <c r="B345" s="9">
        <v>37770</v>
      </c>
      <c r="C345" s="9" t="str">
        <f t="shared" si="15"/>
        <v>mayo / 2003</v>
      </c>
      <c r="D345" s="9" t="str">
        <f t="shared" si="16"/>
        <v>mayo</v>
      </c>
      <c r="E345" s="10">
        <f>YEAR(Tabla1[[#This Row],[Hire Date]])</f>
        <v>2003</v>
      </c>
      <c r="F345" s="9" t="s">
        <v>155</v>
      </c>
      <c r="G345" s="9"/>
      <c r="H345" s="9" t="s">
        <v>115</v>
      </c>
      <c r="I345" s="10">
        <v>2008</v>
      </c>
      <c r="J345" s="11">
        <v>88200</v>
      </c>
      <c r="K345" s="11" t="s">
        <v>146</v>
      </c>
      <c r="L345" s="11">
        <v>7056</v>
      </c>
      <c r="M345" s="11">
        <v>2646</v>
      </c>
      <c r="N345" s="11"/>
      <c r="O345" s="11">
        <f t="shared" si="17"/>
        <v>97902</v>
      </c>
      <c r="P345" s="8" t="s">
        <v>7</v>
      </c>
      <c r="Q345" s="10">
        <v>14</v>
      </c>
      <c r="R345" s="8">
        <v>9</v>
      </c>
      <c r="S345" s="8">
        <v>2</v>
      </c>
      <c r="T345" s="16"/>
      <c r="U345" s="8" t="str">
        <f>A345&amp;I345</f>
        <v>Jacqueline N. Gappy2008</v>
      </c>
    </row>
    <row r="346" spans="1:21" s="8" customFormat="1" x14ac:dyDescent="0.2">
      <c r="A346" s="8" t="s">
        <v>91</v>
      </c>
      <c r="B346" s="9">
        <v>37823</v>
      </c>
      <c r="C346" s="9" t="str">
        <f t="shared" si="15"/>
        <v>julio / 2003</v>
      </c>
      <c r="D346" s="9" t="str">
        <f t="shared" si="16"/>
        <v>julio</v>
      </c>
      <c r="E346" s="10">
        <f>YEAR(Tabla1[[#This Row],[Hire Date]])</f>
        <v>2003</v>
      </c>
      <c r="F346" s="9" t="s">
        <v>154</v>
      </c>
      <c r="G346" s="9"/>
      <c r="H346" s="9" t="s">
        <v>115</v>
      </c>
      <c r="I346" s="10">
        <v>2008</v>
      </c>
      <c r="J346" s="11">
        <v>94600</v>
      </c>
      <c r="K346" s="11" t="s">
        <v>146</v>
      </c>
      <c r="L346" s="11">
        <v>6622</v>
      </c>
      <c r="M346" s="11">
        <v>1892</v>
      </c>
      <c r="N346" s="11"/>
      <c r="O346" s="11">
        <f t="shared" si="17"/>
        <v>103114</v>
      </c>
      <c r="P346" s="8" t="s">
        <v>5</v>
      </c>
      <c r="Q346" s="10">
        <v>13</v>
      </c>
      <c r="R346" s="8">
        <v>3</v>
      </c>
      <c r="S346" s="8">
        <v>5</v>
      </c>
      <c r="T346" s="16"/>
      <c r="U346" s="8" t="str">
        <f>A346&amp;I346</f>
        <v>Harman Abraha2008</v>
      </c>
    </row>
    <row r="347" spans="1:21" s="8" customFormat="1" x14ac:dyDescent="0.2">
      <c r="A347" s="8" t="s">
        <v>110</v>
      </c>
      <c r="B347" s="9">
        <v>37912</v>
      </c>
      <c r="C347" s="9" t="str">
        <f t="shared" si="15"/>
        <v>octubre / 2003</v>
      </c>
      <c r="D347" s="9" t="str">
        <f t="shared" si="16"/>
        <v>octubre</v>
      </c>
      <c r="E347" s="10">
        <f>YEAR(Tabla1[[#This Row],[Hire Date]])</f>
        <v>2003</v>
      </c>
      <c r="F347" s="9" t="s">
        <v>154</v>
      </c>
      <c r="G347" s="9"/>
      <c r="H347" s="9" t="s">
        <v>115</v>
      </c>
      <c r="I347" s="10">
        <v>2008</v>
      </c>
      <c r="J347" s="11">
        <v>166800</v>
      </c>
      <c r="K347" s="11" t="s">
        <v>147</v>
      </c>
      <c r="L347" s="11">
        <v>20016</v>
      </c>
      <c r="M347" s="11">
        <v>5004</v>
      </c>
      <c r="N347" s="11"/>
      <c r="O347" s="11">
        <f t="shared" si="17"/>
        <v>191820</v>
      </c>
      <c r="P347" s="8" t="s">
        <v>2</v>
      </c>
      <c r="Q347" s="10">
        <v>13</v>
      </c>
      <c r="R347" s="8">
        <v>10</v>
      </c>
      <c r="S347" s="8">
        <v>4</v>
      </c>
      <c r="T347" s="16"/>
      <c r="U347" s="8" t="str">
        <f>A347&amp;I347</f>
        <v>Ryan  Mesko2008</v>
      </c>
    </row>
    <row r="348" spans="1:21" s="8" customFormat="1" x14ac:dyDescent="0.2">
      <c r="A348" s="8" t="s">
        <v>65</v>
      </c>
      <c r="B348" s="9">
        <v>37932</v>
      </c>
      <c r="C348" s="9" t="str">
        <f t="shared" si="15"/>
        <v>noviembre / 2003</v>
      </c>
      <c r="D348" s="9" t="str">
        <f t="shared" si="16"/>
        <v>noviembre</v>
      </c>
      <c r="E348" s="10">
        <f>YEAR(Tabla1[[#This Row],[Hire Date]])</f>
        <v>2003</v>
      </c>
      <c r="F348" s="9" t="s">
        <v>156</v>
      </c>
      <c r="G348" s="9"/>
      <c r="H348" s="9" t="s">
        <v>115</v>
      </c>
      <c r="I348" s="10">
        <v>2008</v>
      </c>
      <c r="J348" s="11">
        <v>74900</v>
      </c>
      <c r="K348" s="11" t="s">
        <v>149</v>
      </c>
      <c r="L348" s="11">
        <v>6741</v>
      </c>
      <c r="M348" s="11">
        <v>1498</v>
      </c>
      <c r="N348" s="11"/>
      <c r="O348" s="11">
        <f t="shared" si="17"/>
        <v>83139</v>
      </c>
      <c r="P348" s="8" t="s">
        <v>3</v>
      </c>
      <c r="Q348" s="10">
        <v>12</v>
      </c>
      <c r="R348" s="8">
        <v>8</v>
      </c>
      <c r="S348" s="8">
        <v>2</v>
      </c>
      <c r="T348" s="16"/>
      <c r="U348" s="8" t="str">
        <f>A348&amp;I348</f>
        <v>Julie Yost2008</v>
      </c>
    </row>
    <row r="349" spans="1:21" s="8" customFormat="1" x14ac:dyDescent="0.2">
      <c r="A349" s="8" t="s">
        <v>54</v>
      </c>
      <c r="B349" s="9">
        <v>37952</v>
      </c>
      <c r="C349" s="9" t="str">
        <f t="shared" si="15"/>
        <v>noviembre / 2003</v>
      </c>
      <c r="D349" s="9" t="str">
        <f t="shared" si="16"/>
        <v>noviembre</v>
      </c>
      <c r="E349" s="10">
        <f>YEAR(Tabla1[[#This Row],[Hire Date]])</f>
        <v>2003</v>
      </c>
      <c r="F349" s="9" t="s">
        <v>156</v>
      </c>
      <c r="G349" s="9"/>
      <c r="H349" s="9" t="s">
        <v>115</v>
      </c>
      <c r="I349" s="10">
        <v>2008</v>
      </c>
      <c r="J349" s="11">
        <v>66100</v>
      </c>
      <c r="K349" s="11" t="s">
        <v>149</v>
      </c>
      <c r="L349" s="11">
        <v>5949</v>
      </c>
      <c r="M349" s="11">
        <v>2644</v>
      </c>
      <c r="N349" s="11"/>
      <c r="O349" s="11">
        <f t="shared" si="17"/>
        <v>74693</v>
      </c>
      <c r="P349" s="8" t="s">
        <v>4</v>
      </c>
      <c r="Q349" s="10">
        <v>15</v>
      </c>
      <c r="R349" s="8">
        <v>10</v>
      </c>
      <c r="S349" s="8">
        <v>5</v>
      </c>
      <c r="T349" s="16"/>
      <c r="U349" s="8" t="str">
        <f>A349&amp;I349</f>
        <v>Rikkie J Mahone2008</v>
      </c>
    </row>
    <row r="350" spans="1:21" s="8" customFormat="1" x14ac:dyDescent="0.2">
      <c r="A350" s="8" t="s">
        <v>96</v>
      </c>
      <c r="B350" s="9">
        <v>37958</v>
      </c>
      <c r="C350" s="9" t="str">
        <f t="shared" si="15"/>
        <v>diciembre / 2003</v>
      </c>
      <c r="D350" s="9" t="str">
        <f t="shared" si="16"/>
        <v>diciembre</v>
      </c>
      <c r="E350" s="10">
        <f>YEAR(Tabla1[[#This Row],[Hire Date]])</f>
        <v>2003</v>
      </c>
      <c r="F350" s="9" t="s">
        <v>152</v>
      </c>
      <c r="G350" s="9"/>
      <c r="H350" s="9" t="s">
        <v>115</v>
      </c>
      <c r="I350" s="10">
        <v>2008</v>
      </c>
      <c r="J350" s="11">
        <v>95500</v>
      </c>
      <c r="K350" s="11" t="s">
        <v>146</v>
      </c>
      <c r="L350" s="11">
        <v>7640</v>
      </c>
      <c r="M350" s="11">
        <v>0</v>
      </c>
      <c r="N350" s="11">
        <v>124000</v>
      </c>
      <c r="O350" s="11">
        <f t="shared" si="17"/>
        <v>227140</v>
      </c>
      <c r="P350" s="8" t="s">
        <v>1</v>
      </c>
      <c r="Q350" s="10">
        <v>11</v>
      </c>
      <c r="R350" s="8">
        <v>2</v>
      </c>
      <c r="S350" s="8">
        <v>2</v>
      </c>
      <c r="T350" s="16"/>
      <c r="U350" s="8" t="str">
        <f>A350&amp;I350</f>
        <v>Benny Erwin2008</v>
      </c>
    </row>
    <row r="351" spans="1:21" s="8" customFormat="1" x14ac:dyDescent="0.2">
      <c r="A351" s="8" t="s">
        <v>66</v>
      </c>
      <c r="B351" s="9">
        <v>37959</v>
      </c>
      <c r="C351" s="9" t="str">
        <f t="shared" si="15"/>
        <v>diciembre / 2003</v>
      </c>
      <c r="D351" s="9" t="str">
        <f t="shared" si="16"/>
        <v>diciembre</v>
      </c>
      <c r="E351" s="10">
        <f>YEAR(Tabla1[[#This Row],[Hire Date]])</f>
        <v>2003</v>
      </c>
      <c r="F351" s="9" t="s">
        <v>152</v>
      </c>
      <c r="G351" s="9"/>
      <c r="H351" s="9" t="s">
        <v>115</v>
      </c>
      <c r="I351" s="10">
        <v>2008</v>
      </c>
      <c r="J351" s="11">
        <v>73500</v>
      </c>
      <c r="K351" s="11" t="s">
        <v>149</v>
      </c>
      <c r="L351" s="11">
        <v>8085</v>
      </c>
      <c r="M351" s="11">
        <v>735</v>
      </c>
      <c r="N351" s="11"/>
      <c r="O351" s="11">
        <f t="shared" si="17"/>
        <v>82320</v>
      </c>
      <c r="P351" s="8" t="s">
        <v>4</v>
      </c>
      <c r="Q351" s="10">
        <v>14</v>
      </c>
      <c r="R351" s="8">
        <v>9</v>
      </c>
      <c r="S351" s="8">
        <v>4</v>
      </c>
      <c r="T351" s="16"/>
      <c r="U351" s="8" t="str">
        <f>A351&amp;I351</f>
        <v>Jonathan C. Parnell2008</v>
      </c>
    </row>
    <row r="352" spans="1:21" s="8" customFormat="1" x14ac:dyDescent="0.2">
      <c r="A352" s="8" t="s">
        <v>99</v>
      </c>
      <c r="B352" s="9">
        <v>37959</v>
      </c>
      <c r="C352" s="9" t="str">
        <f t="shared" si="15"/>
        <v>diciembre / 2003</v>
      </c>
      <c r="D352" s="9" t="str">
        <f t="shared" si="16"/>
        <v>diciembre</v>
      </c>
      <c r="E352" s="10">
        <f>YEAR(Tabla1[[#This Row],[Hire Date]])</f>
        <v>2003</v>
      </c>
      <c r="F352" s="9" t="s">
        <v>152</v>
      </c>
      <c r="G352" s="9"/>
      <c r="H352" s="9" t="s">
        <v>115</v>
      </c>
      <c r="I352" s="10">
        <v>2008</v>
      </c>
      <c r="J352" s="11">
        <v>104000</v>
      </c>
      <c r="K352" s="11" t="s">
        <v>147</v>
      </c>
      <c r="L352" s="11">
        <v>8320</v>
      </c>
      <c r="M352" s="11">
        <v>0</v>
      </c>
      <c r="N352" s="11">
        <v>155000</v>
      </c>
      <c r="O352" s="11">
        <f t="shared" si="17"/>
        <v>267320</v>
      </c>
      <c r="P352" s="8" t="s">
        <v>1</v>
      </c>
      <c r="Q352" s="10">
        <v>13</v>
      </c>
      <c r="R352" s="8">
        <v>11</v>
      </c>
      <c r="S352" s="8">
        <v>2</v>
      </c>
      <c r="T352" s="16"/>
      <c r="U352" s="8" t="str">
        <f>A352&amp;I352</f>
        <v>Julie Harken2008</v>
      </c>
    </row>
    <row r="353" spans="1:21" s="8" customFormat="1" x14ac:dyDescent="0.2">
      <c r="A353" s="8" t="s">
        <v>40</v>
      </c>
      <c r="B353" s="9">
        <v>37969</v>
      </c>
      <c r="C353" s="9" t="str">
        <f t="shared" si="15"/>
        <v>diciembre / 2003</v>
      </c>
      <c r="D353" s="9" t="str">
        <f t="shared" si="16"/>
        <v>diciembre</v>
      </c>
      <c r="E353" s="10">
        <f>YEAR(Tabla1[[#This Row],[Hire Date]])</f>
        <v>2003</v>
      </c>
      <c r="F353" s="9" t="s">
        <v>152</v>
      </c>
      <c r="G353" s="9"/>
      <c r="H353" s="9" t="s">
        <v>115</v>
      </c>
      <c r="I353" s="10">
        <v>2008</v>
      </c>
      <c r="J353" s="11">
        <v>56400</v>
      </c>
      <c r="K353" s="11" t="s">
        <v>149</v>
      </c>
      <c r="L353" s="11">
        <v>3384</v>
      </c>
      <c r="M353" s="11">
        <v>2256</v>
      </c>
      <c r="N353" s="11"/>
      <c r="O353" s="11">
        <f t="shared" si="17"/>
        <v>62040</v>
      </c>
      <c r="P353" s="8" t="s">
        <v>3</v>
      </c>
      <c r="Q353" s="10">
        <v>10</v>
      </c>
      <c r="R353" s="8">
        <v>0</v>
      </c>
      <c r="S353" s="8">
        <v>4</v>
      </c>
      <c r="T353" s="16"/>
      <c r="U353" s="8" t="str">
        <f>A353&amp;I353</f>
        <v>Yvette Hurtado 2008</v>
      </c>
    </row>
    <row r="354" spans="1:21" s="8" customFormat="1" x14ac:dyDescent="0.2">
      <c r="A354" s="8" t="s">
        <v>62</v>
      </c>
      <c r="B354" s="9">
        <v>38104</v>
      </c>
      <c r="C354" s="9" t="str">
        <f t="shared" si="15"/>
        <v>abril / 2004</v>
      </c>
      <c r="D354" s="9" t="str">
        <f t="shared" si="16"/>
        <v>abril</v>
      </c>
      <c r="E354" s="10">
        <f>YEAR(Tabla1[[#This Row],[Hire Date]])</f>
        <v>2004</v>
      </c>
      <c r="F354" s="9" t="s">
        <v>156</v>
      </c>
      <c r="G354" s="9"/>
      <c r="H354" s="9" t="s">
        <v>115</v>
      </c>
      <c r="I354" s="10">
        <v>2008</v>
      </c>
      <c r="J354" s="11">
        <v>65500</v>
      </c>
      <c r="K354" s="11" t="s">
        <v>149</v>
      </c>
      <c r="L354" s="11">
        <v>5240</v>
      </c>
      <c r="M354" s="11">
        <v>655</v>
      </c>
      <c r="N354" s="11"/>
      <c r="O354" s="11">
        <f t="shared" si="17"/>
        <v>71395</v>
      </c>
      <c r="P354" s="8" t="s">
        <v>5</v>
      </c>
      <c r="Q354" s="10">
        <v>11</v>
      </c>
      <c r="R354" s="8">
        <v>8</v>
      </c>
      <c r="S354" s="8">
        <v>5</v>
      </c>
      <c r="T354" s="16"/>
      <c r="U354" s="8" t="str">
        <f>A354&amp;I354</f>
        <v>Rebecca Negrete2008</v>
      </c>
    </row>
    <row r="355" spans="1:21" s="8" customFormat="1" x14ac:dyDescent="0.2">
      <c r="A355" s="8" t="s">
        <v>73</v>
      </c>
      <c r="B355" s="9">
        <v>38145</v>
      </c>
      <c r="C355" s="9" t="str">
        <f t="shared" si="15"/>
        <v>junio / 2004</v>
      </c>
      <c r="D355" s="9" t="str">
        <f t="shared" si="16"/>
        <v>junio</v>
      </c>
      <c r="E355" s="10">
        <f>YEAR(Tabla1[[#This Row],[Hire Date]])</f>
        <v>2004</v>
      </c>
      <c r="F355" s="9" t="s">
        <v>154</v>
      </c>
      <c r="G355" s="9"/>
      <c r="H355" s="9" t="s">
        <v>115</v>
      </c>
      <c r="I355" s="10">
        <v>2008</v>
      </c>
      <c r="J355" s="11">
        <v>78100</v>
      </c>
      <c r="K355" s="11" t="s">
        <v>146</v>
      </c>
      <c r="L355" s="11">
        <v>7810</v>
      </c>
      <c r="M355" s="11">
        <v>781</v>
      </c>
      <c r="N355" s="11"/>
      <c r="O355" s="11">
        <f t="shared" si="17"/>
        <v>86691</v>
      </c>
      <c r="P355" s="8" t="s">
        <v>9</v>
      </c>
      <c r="Q355" s="10">
        <v>14</v>
      </c>
      <c r="R355" s="8">
        <v>4</v>
      </c>
      <c r="S355" s="8">
        <v>3</v>
      </c>
      <c r="T355" s="16"/>
      <c r="U355" s="8" t="str">
        <f>A355&amp;I355</f>
        <v>Cassandra Perry2008</v>
      </c>
    </row>
    <row r="356" spans="1:21" s="8" customFormat="1" x14ac:dyDescent="0.2">
      <c r="A356" s="8" t="s">
        <v>21</v>
      </c>
      <c r="B356" s="9">
        <v>38146</v>
      </c>
      <c r="C356" s="9" t="str">
        <f t="shared" si="15"/>
        <v>junio / 2004</v>
      </c>
      <c r="D356" s="9" t="str">
        <f t="shared" si="16"/>
        <v>junio</v>
      </c>
      <c r="E356" s="10">
        <f>YEAR(Tabla1[[#This Row],[Hire Date]])</f>
        <v>2004</v>
      </c>
      <c r="F356" s="9" t="s">
        <v>153</v>
      </c>
      <c r="G356" s="9"/>
      <c r="H356" s="9" t="s">
        <v>115</v>
      </c>
      <c r="I356" s="10">
        <v>2008</v>
      </c>
      <c r="J356" s="11">
        <v>32700</v>
      </c>
      <c r="K356" s="11" t="s">
        <v>151</v>
      </c>
      <c r="L356" s="11">
        <v>3270</v>
      </c>
      <c r="M356" s="11">
        <v>1308</v>
      </c>
      <c r="N356" s="11"/>
      <c r="O356" s="11">
        <f t="shared" si="17"/>
        <v>37278</v>
      </c>
      <c r="P356" s="8" t="s">
        <v>4</v>
      </c>
      <c r="Q356" s="10">
        <v>13</v>
      </c>
      <c r="R356" s="8">
        <v>10</v>
      </c>
      <c r="S356" s="8">
        <v>3</v>
      </c>
      <c r="T356" s="16"/>
      <c r="U356" s="8" t="str">
        <f>A356&amp;I356</f>
        <v>Johnathan A Wilhite2008</v>
      </c>
    </row>
    <row r="357" spans="1:21" s="8" customFormat="1" x14ac:dyDescent="0.2">
      <c r="A357" s="8" t="s">
        <v>52</v>
      </c>
      <c r="B357" s="9">
        <v>38200</v>
      </c>
      <c r="C357" s="9" t="str">
        <f t="shared" si="15"/>
        <v>agosto / 2004</v>
      </c>
      <c r="D357" s="9" t="str">
        <f t="shared" si="16"/>
        <v>agosto</v>
      </c>
      <c r="E357" s="10">
        <f>YEAR(Tabla1[[#This Row],[Hire Date]])</f>
        <v>2004</v>
      </c>
      <c r="F357" s="9" t="s">
        <v>152</v>
      </c>
      <c r="G357" s="9"/>
      <c r="H357" s="9" t="s">
        <v>115</v>
      </c>
      <c r="I357" s="10">
        <v>2008</v>
      </c>
      <c r="J357" s="11">
        <v>60900</v>
      </c>
      <c r="K357" s="11" t="s">
        <v>149</v>
      </c>
      <c r="L357" s="11">
        <v>6090</v>
      </c>
      <c r="M357" s="11">
        <v>609</v>
      </c>
      <c r="N357" s="11"/>
      <c r="O357" s="11">
        <f t="shared" si="17"/>
        <v>67599</v>
      </c>
      <c r="P357" s="8" t="s">
        <v>3</v>
      </c>
      <c r="Q357" s="10">
        <v>15</v>
      </c>
      <c r="R357" s="8">
        <v>4</v>
      </c>
      <c r="S357" s="8">
        <v>2</v>
      </c>
      <c r="T357" s="16"/>
      <c r="U357" s="8" t="str">
        <f>A357&amp;I357</f>
        <v>Bryan Brier2008</v>
      </c>
    </row>
    <row r="358" spans="1:21" s="8" customFormat="1" x14ac:dyDescent="0.2">
      <c r="A358" s="8" t="s">
        <v>90</v>
      </c>
      <c r="B358" s="9">
        <v>38310</v>
      </c>
      <c r="C358" s="9" t="str">
        <f t="shared" si="15"/>
        <v>noviembre / 2004</v>
      </c>
      <c r="D358" s="9" t="str">
        <f t="shared" si="16"/>
        <v>noviembre</v>
      </c>
      <c r="E358" s="10">
        <f>YEAR(Tabla1[[#This Row],[Hire Date]])</f>
        <v>2004</v>
      </c>
      <c r="F358" s="9" t="s">
        <v>152</v>
      </c>
      <c r="G358" s="9"/>
      <c r="H358" s="9" t="s">
        <v>115</v>
      </c>
      <c r="I358" s="10">
        <v>2008</v>
      </c>
      <c r="J358" s="11">
        <v>86900</v>
      </c>
      <c r="K358" s="11" t="s">
        <v>146</v>
      </c>
      <c r="L358" s="11">
        <v>5214</v>
      </c>
      <c r="M358" s="11">
        <v>4345</v>
      </c>
      <c r="N358" s="11"/>
      <c r="O358" s="11">
        <f t="shared" si="17"/>
        <v>96459</v>
      </c>
      <c r="P358" s="8" t="s">
        <v>10</v>
      </c>
      <c r="Q358" s="10">
        <v>14</v>
      </c>
      <c r="R358" s="8">
        <v>11</v>
      </c>
      <c r="S358" s="8">
        <v>2</v>
      </c>
      <c r="T358" s="16"/>
      <c r="U358" s="8" t="str">
        <f>A358&amp;I358</f>
        <v>Rosa I. Peralta2008</v>
      </c>
    </row>
    <row r="359" spans="1:21" s="8" customFormat="1" x14ac:dyDescent="0.2">
      <c r="A359" s="8" t="s">
        <v>95</v>
      </c>
      <c r="B359" s="9">
        <v>38313</v>
      </c>
      <c r="C359" s="9" t="str">
        <f t="shared" si="15"/>
        <v>noviembre / 2004</v>
      </c>
      <c r="D359" s="9" t="str">
        <f t="shared" si="16"/>
        <v>noviembre</v>
      </c>
      <c r="E359" s="10">
        <f>YEAR(Tabla1[[#This Row],[Hire Date]])</f>
        <v>2004</v>
      </c>
      <c r="F359" s="9" t="s">
        <v>152</v>
      </c>
      <c r="G359" s="9"/>
      <c r="H359" s="9" t="s">
        <v>116</v>
      </c>
      <c r="I359" s="10">
        <v>2008</v>
      </c>
      <c r="J359" s="11">
        <v>97900</v>
      </c>
      <c r="K359" s="11" t="s">
        <v>146</v>
      </c>
      <c r="L359" s="11">
        <v>4895</v>
      </c>
      <c r="M359" s="11">
        <v>4895</v>
      </c>
      <c r="N359" s="11"/>
      <c r="O359" s="11">
        <f t="shared" si="17"/>
        <v>107690</v>
      </c>
      <c r="P359" s="8" t="s">
        <v>9</v>
      </c>
      <c r="Q359" s="10">
        <v>10</v>
      </c>
      <c r="R359" s="8">
        <v>3</v>
      </c>
      <c r="S359" s="8">
        <v>4</v>
      </c>
      <c r="T359" s="16"/>
      <c r="U359" s="8" t="str">
        <f>A359&amp;I359</f>
        <v>Micah Talia2008</v>
      </c>
    </row>
    <row r="360" spans="1:21" s="8" customFormat="1" x14ac:dyDescent="0.2">
      <c r="A360" s="8" t="s">
        <v>53</v>
      </c>
      <c r="B360" s="9">
        <v>38397</v>
      </c>
      <c r="C360" s="9" t="str">
        <f t="shared" si="15"/>
        <v>febrero / 2005</v>
      </c>
      <c r="D360" s="9" t="str">
        <f t="shared" si="16"/>
        <v>febrero</v>
      </c>
      <c r="E360" s="10">
        <f>YEAR(Tabla1[[#This Row],[Hire Date]])</f>
        <v>2005</v>
      </c>
      <c r="F360" s="9" t="s">
        <v>155</v>
      </c>
      <c r="G360" s="9"/>
      <c r="H360" s="9" t="s">
        <v>116</v>
      </c>
      <c r="I360" s="10">
        <v>2008</v>
      </c>
      <c r="J360" s="11">
        <v>57700</v>
      </c>
      <c r="K360" s="11" t="s">
        <v>149</v>
      </c>
      <c r="L360" s="11">
        <v>3462</v>
      </c>
      <c r="M360" s="11">
        <v>1731</v>
      </c>
      <c r="N360" s="11"/>
      <c r="O360" s="11">
        <f t="shared" si="17"/>
        <v>62893</v>
      </c>
      <c r="P360" s="8" t="s">
        <v>5</v>
      </c>
      <c r="Q360" s="10">
        <v>11</v>
      </c>
      <c r="R360" s="8">
        <v>10</v>
      </c>
      <c r="S360" s="8">
        <v>4</v>
      </c>
      <c r="T360" s="16"/>
      <c r="U360" s="8" t="str">
        <f>A360&amp;I360</f>
        <v>Rebecca L. Haight2008</v>
      </c>
    </row>
    <row r="361" spans="1:21" s="8" customFormat="1" x14ac:dyDescent="0.2">
      <c r="A361" s="8" t="s">
        <v>103</v>
      </c>
      <c r="B361" s="9">
        <v>38415</v>
      </c>
      <c r="C361" s="9" t="str">
        <f t="shared" si="15"/>
        <v>marzo / 2005</v>
      </c>
      <c r="D361" s="9" t="str">
        <f t="shared" si="16"/>
        <v>marzo</v>
      </c>
      <c r="E361" s="10">
        <f>YEAR(Tabla1[[#This Row],[Hire Date]])</f>
        <v>2005</v>
      </c>
      <c r="F361" s="9" t="s">
        <v>154</v>
      </c>
      <c r="G361" s="9"/>
      <c r="H361" s="9" t="s">
        <v>115</v>
      </c>
      <c r="I361" s="10">
        <v>2008</v>
      </c>
      <c r="J361" s="11">
        <v>108500</v>
      </c>
      <c r="K361" s="11" t="s">
        <v>147</v>
      </c>
      <c r="L361" s="11">
        <v>8680</v>
      </c>
      <c r="M361" s="11">
        <v>2170</v>
      </c>
      <c r="N361" s="11"/>
      <c r="O361" s="11">
        <f t="shared" si="17"/>
        <v>119350</v>
      </c>
      <c r="P361" s="8" t="s">
        <v>6</v>
      </c>
      <c r="Q361" s="10">
        <v>12</v>
      </c>
      <c r="R361" s="8">
        <v>8</v>
      </c>
      <c r="S361" s="8">
        <v>2</v>
      </c>
      <c r="T361" s="16"/>
      <c r="U361" s="8" t="str">
        <f>A361&amp;I361</f>
        <v>Katherine Battah2008</v>
      </c>
    </row>
    <row r="362" spans="1:21" s="8" customFormat="1" x14ac:dyDescent="0.2">
      <c r="A362" s="8" t="s">
        <v>93</v>
      </c>
      <c r="B362" s="9">
        <v>38420</v>
      </c>
      <c r="C362" s="9" t="str">
        <f t="shared" si="15"/>
        <v>marzo / 2005</v>
      </c>
      <c r="D362" s="9" t="str">
        <f t="shared" si="16"/>
        <v>marzo</v>
      </c>
      <c r="E362" s="10">
        <f>YEAR(Tabla1[[#This Row],[Hire Date]])</f>
        <v>2005</v>
      </c>
      <c r="F362" s="9" t="s">
        <v>153</v>
      </c>
      <c r="G362" s="9"/>
      <c r="H362" s="9" t="s">
        <v>115</v>
      </c>
      <c r="I362" s="10">
        <v>2008</v>
      </c>
      <c r="J362" s="11">
        <v>94000</v>
      </c>
      <c r="K362" s="11" t="s">
        <v>146</v>
      </c>
      <c r="L362" s="11">
        <v>7520</v>
      </c>
      <c r="M362" s="11">
        <v>940</v>
      </c>
      <c r="N362" s="11"/>
      <c r="O362" s="11">
        <f t="shared" si="17"/>
        <v>102460</v>
      </c>
      <c r="P362" s="8" t="s">
        <v>9</v>
      </c>
      <c r="Q362" s="10">
        <v>10</v>
      </c>
      <c r="R362" s="8">
        <v>11</v>
      </c>
      <c r="S362" s="8">
        <v>5</v>
      </c>
      <c r="T362" s="16"/>
      <c r="U362" s="8" t="str">
        <f>A362&amp;I362</f>
        <v>Elena Miriam Woodburn2008</v>
      </c>
    </row>
    <row r="363" spans="1:21" s="8" customFormat="1" x14ac:dyDescent="0.2">
      <c r="A363" s="8" t="s">
        <v>74</v>
      </c>
      <c r="B363" s="9">
        <v>38477</v>
      </c>
      <c r="C363" s="9" t="str">
        <f t="shared" si="15"/>
        <v>mayo / 2005</v>
      </c>
      <c r="D363" s="9" t="str">
        <f t="shared" si="16"/>
        <v>mayo</v>
      </c>
      <c r="E363" s="10">
        <f>YEAR(Tabla1[[#This Row],[Hire Date]])</f>
        <v>2005</v>
      </c>
      <c r="F363" s="9" t="s">
        <v>152</v>
      </c>
      <c r="G363" s="9"/>
      <c r="H363" s="9" t="s">
        <v>115</v>
      </c>
      <c r="I363" s="10">
        <v>2008</v>
      </c>
      <c r="J363" s="11">
        <v>76600</v>
      </c>
      <c r="K363" s="11" t="s">
        <v>146</v>
      </c>
      <c r="L363" s="11">
        <v>7660</v>
      </c>
      <c r="M363" s="11">
        <v>1532</v>
      </c>
      <c r="N363" s="11"/>
      <c r="O363" s="11">
        <f t="shared" si="17"/>
        <v>85792</v>
      </c>
      <c r="P363" s="8" t="s">
        <v>3</v>
      </c>
      <c r="Q363" s="10">
        <v>15</v>
      </c>
      <c r="R363" s="8">
        <v>6</v>
      </c>
      <c r="S363" s="8">
        <v>3</v>
      </c>
      <c r="T363" s="16"/>
      <c r="U363" s="8" t="str">
        <f>A363&amp;I363</f>
        <v>Krisaundra Hightower2008</v>
      </c>
    </row>
    <row r="364" spans="1:21" s="8" customFormat="1" x14ac:dyDescent="0.2">
      <c r="A364" s="8" t="s">
        <v>89</v>
      </c>
      <c r="B364" s="9">
        <v>38568</v>
      </c>
      <c r="C364" s="9" t="str">
        <f t="shared" si="15"/>
        <v>agosto / 2005</v>
      </c>
      <c r="D364" s="9" t="str">
        <f t="shared" si="16"/>
        <v>agosto</v>
      </c>
      <c r="E364" s="10">
        <f>YEAR(Tabla1[[#This Row],[Hire Date]])</f>
        <v>2005</v>
      </c>
      <c r="F364" s="9" t="s">
        <v>152</v>
      </c>
      <c r="G364" s="9"/>
      <c r="H364" s="9" t="s">
        <v>115</v>
      </c>
      <c r="I364" s="10">
        <v>2008</v>
      </c>
      <c r="J364" s="11">
        <v>85700</v>
      </c>
      <c r="K364" s="11" t="s">
        <v>146</v>
      </c>
      <c r="L364" s="11">
        <v>10284</v>
      </c>
      <c r="M364" s="11">
        <v>2571</v>
      </c>
      <c r="N364" s="11"/>
      <c r="O364" s="11">
        <f t="shared" si="17"/>
        <v>98555</v>
      </c>
      <c r="P364" s="8" t="s">
        <v>5</v>
      </c>
      <c r="Q364" s="10">
        <v>15</v>
      </c>
      <c r="R364" s="8">
        <v>4</v>
      </c>
      <c r="S364" s="8">
        <v>5</v>
      </c>
      <c r="T364" s="16"/>
      <c r="U364" s="8" t="str">
        <f>A364&amp;I364</f>
        <v>Laura Aguirre2008</v>
      </c>
    </row>
    <row r="365" spans="1:21" s="8" customFormat="1" x14ac:dyDescent="0.2">
      <c r="A365" s="8" t="s">
        <v>24</v>
      </c>
      <c r="B365" s="9">
        <v>38620</v>
      </c>
      <c r="C365" s="9" t="str">
        <f t="shared" si="15"/>
        <v>septiembre / 2005</v>
      </c>
      <c r="D365" s="9" t="str">
        <f t="shared" si="16"/>
        <v>septiembre</v>
      </c>
      <c r="E365" s="10">
        <f>YEAR(Tabla1[[#This Row],[Hire Date]])</f>
        <v>2005</v>
      </c>
      <c r="F365" s="9" t="s">
        <v>152</v>
      </c>
      <c r="G365" s="9"/>
      <c r="H365" s="9" t="s">
        <v>115</v>
      </c>
      <c r="I365" s="10">
        <v>2008</v>
      </c>
      <c r="J365" s="11">
        <v>32400</v>
      </c>
      <c r="K365" s="11" t="s">
        <v>151</v>
      </c>
      <c r="L365" s="11">
        <v>1620</v>
      </c>
      <c r="M365" s="11">
        <v>648</v>
      </c>
      <c r="N365" s="11"/>
      <c r="O365" s="11">
        <f t="shared" si="17"/>
        <v>34668</v>
      </c>
      <c r="P365" s="8" t="s">
        <v>2</v>
      </c>
      <c r="Q365" s="10">
        <v>15</v>
      </c>
      <c r="R365" s="8">
        <v>4</v>
      </c>
      <c r="S365" s="8">
        <v>2</v>
      </c>
      <c r="T365" s="16"/>
      <c r="U365" s="8" t="str">
        <f>A365&amp;I365</f>
        <v>Eric W. Kilbride2008</v>
      </c>
    </row>
    <row r="366" spans="1:21" s="8" customFormat="1" x14ac:dyDescent="0.2">
      <c r="A366" s="8" t="s">
        <v>39</v>
      </c>
      <c r="B366" s="9">
        <v>38644</v>
      </c>
      <c r="C366" s="9" t="str">
        <f t="shared" si="15"/>
        <v>octubre / 2005</v>
      </c>
      <c r="D366" s="9" t="str">
        <f t="shared" si="16"/>
        <v>octubre</v>
      </c>
      <c r="E366" s="10">
        <f>YEAR(Tabla1[[#This Row],[Hire Date]])</f>
        <v>2005</v>
      </c>
      <c r="F366" s="9" t="s">
        <v>152</v>
      </c>
      <c r="G366" s="9"/>
      <c r="H366" s="9" t="s">
        <v>115</v>
      </c>
      <c r="I366" s="10">
        <v>2008</v>
      </c>
      <c r="J366" s="11">
        <v>45900</v>
      </c>
      <c r="K366" s="11" t="s">
        <v>151</v>
      </c>
      <c r="L366" s="11">
        <v>2295</v>
      </c>
      <c r="M366" s="11">
        <v>1836</v>
      </c>
      <c r="N366" s="11"/>
      <c r="O366" s="11">
        <f t="shared" si="17"/>
        <v>50031</v>
      </c>
      <c r="P366" s="8" t="s">
        <v>6</v>
      </c>
      <c r="Q366" s="10">
        <v>15</v>
      </c>
      <c r="R366" s="8">
        <v>6</v>
      </c>
      <c r="S366" s="8">
        <v>3</v>
      </c>
      <c r="T366" s="16"/>
      <c r="U366" s="8" t="str">
        <f>A366&amp;I366</f>
        <v>Melissa Torruella2008</v>
      </c>
    </row>
    <row r="367" spans="1:21" s="8" customFormat="1" x14ac:dyDescent="0.2">
      <c r="A367" s="8" t="s">
        <v>57</v>
      </c>
      <c r="B367" s="9">
        <v>38707</v>
      </c>
      <c r="C367" s="9" t="str">
        <f t="shared" si="15"/>
        <v>diciembre / 2005</v>
      </c>
      <c r="D367" s="9" t="str">
        <f t="shared" si="16"/>
        <v>diciembre</v>
      </c>
      <c r="E367" s="10">
        <f>YEAR(Tabla1[[#This Row],[Hire Date]])</f>
        <v>2005</v>
      </c>
      <c r="F367" s="9" t="s">
        <v>152</v>
      </c>
      <c r="G367" s="9"/>
      <c r="H367" s="9" t="s">
        <v>115</v>
      </c>
      <c r="I367" s="10">
        <v>2008</v>
      </c>
      <c r="J367" s="11">
        <v>63100</v>
      </c>
      <c r="K367" s="11" t="s">
        <v>149</v>
      </c>
      <c r="L367" s="11">
        <v>5679</v>
      </c>
      <c r="M367" s="11">
        <v>631</v>
      </c>
      <c r="N367" s="11"/>
      <c r="O367" s="11">
        <f t="shared" si="17"/>
        <v>69410</v>
      </c>
      <c r="P367" s="8" t="s">
        <v>9</v>
      </c>
      <c r="Q367" s="10">
        <v>15</v>
      </c>
      <c r="R367" s="8">
        <v>2</v>
      </c>
      <c r="S367" s="8">
        <v>4</v>
      </c>
      <c r="T367" s="16"/>
      <c r="U367" s="8" t="str">
        <f>A367&amp;I367</f>
        <v>Natalie H. Woodford2008</v>
      </c>
    </row>
    <row r="368" spans="1:21" s="8" customFormat="1" x14ac:dyDescent="0.2">
      <c r="A368" s="8" t="s">
        <v>101</v>
      </c>
      <c r="B368" s="9">
        <v>38750</v>
      </c>
      <c r="C368" s="9" t="str">
        <f t="shared" si="15"/>
        <v>febrero / 2006</v>
      </c>
      <c r="D368" s="9" t="str">
        <f t="shared" si="16"/>
        <v>febrero</v>
      </c>
      <c r="E368" s="10">
        <f>YEAR(Tabla1[[#This Row],[Hire Date]])</f>
        <v>2006</v>
      </c>
      <c r="F368" s="9" t="s">
        <v>155</v>
      </c>
      <c r="G368" s="9"/>
      <c r="H368" s="9" t="s">
        <v>115</v>
      </c>
      <c r="I368" s="10">
        <v>2008</v>
      </c>
      <c r="J368" s="11">
        <v>100000</v>
      </c>
      <c r="K368" s="11" t="s">
        <v>147</v>
      </c>
      <c r="L368" s="11">
        <v>12000</v>
      </c>
      <c r="M368" s="11">
        <v>1000</v>
      </c>
      <c r="N368" s="11"/>
      <c r="O368" s="11">
        <f t="shared" si="17"/>
        <v>113000</v>
      </c>
      <c r="P368" s="8" t="s">
        <v>10</v>
      </c>
      <c r="Q368" s="10">
        <v>15</v>
      </c>
      <c r="R368" s="8">
        <v>11</v>
      </c>
      <c r="S368" s="8">
        <v>4</v>
      </c>
      <c r="T368" s="16"/>
      <c r="U368" s="8" t="str">
        <f>A368&amp;I368</f>
        <v>Ann Sharp2008</v>
      </c>
    </row>
    <row r="369" spans="1:21" s="8" customFormat="1" x14ac:dyDescent="0.2">
      <c r="A369" s="8" t="s">
        <v>63</v>
      </c>
      <c r="B369" s="9">
        <v>38776</v>
      </c>
      <c r="C369" s="9" t="str">
        <f t="shared" si="15"/>
        <v>febrero / 2006</v>
      </c>
      <c r="D369" s="9" t="str">
        <f t="shared" si="16"/>
        <v>febrero</v>
      </c>
      <c r="E369" s="10">
        <f>YEAR(Tabla1[[#This Row],[Hire Date]])</f>
        <v>2006</v>
      </c>
      <c r="F369" s="9" t="s">
        <v>154</v>
      </c>
      <c r="G369" s="9"/>
      <c r="H369" s="9" t="s">
        <v>115</v>
      </c>
      <c r="I369" s="10">
        <v>2008</v>
      </c>
      <c r="J369" s="11">
        <v>62900</v>
      </c>
      <c r="K369" s="11" t="s">
        <v>149</v>
      </c>
      <c r="L369" s="11">
        <v>6290</v>
      </c>
      <c r="M369" s="11">
        <v>629</v>
      </c>
      <c r="N369" s="11"/>
      <c r="O369" s="11">
        <f t="shared" si="17"/>
        <v>69819</v>
      </c>
      <c r="P369" s="8" t="s">
        <v>9</v>
      </c>
      <c r="Q369" s="10">
        <v>12</v>
      </c>
      <c r="R369" s="8">
        <v>10</v>
      </c>
      <c r="S369" s="8">
        <v>5</v>
      </c>
      <c r="T369" s="16"/>
      <c r="U369" s="8" t="str">
        <f>A369&amp;I369</f>
        <v>Michelle  Shevlin2008</v>
      </c>
    </row>
    <row r="370" spans="1:21" s="8" customFormat="1" x14ac:dyDescent="0.2">
      <c r="A370" s="8" t="s">
        <v>22</v>
      </c>
      <c r="B370" s="9">
        <v>38777</v>
      </c>
      <c r="C370" s="9" t="str">
        <f t="shared" si="15"/>
        <v>marzo / 2006</v>
      </c>
      <c r="D370" s="9" t="str">
        <f t="shared" si="16"/>
        <v>marzo</v>
      </c>
      <c r="E370" s="10">
        <f>YEAR(Tabla1[[#This Row],[Hire Date]])</f>
        <v>2006</v>
      </c>
      <c r="F370" s="9" t="s">
        <v>153</v>
      </c>
      <c r="G370" s="9"/>
      <c r="H370" s="9" t="s">
        <v>116</v>
      </c>
      <c r="I370" s="10">
        <v>2008</v>
      </c>
      <c r="J370" s="11">
        <v>33000</v>
      </c>
      <c r="K370" s="11" t="s">
        <v>151</v>
      </c>
      <c r="L370" s="11">
        <v>2970</v>
      </c>
      <c r="M370" s="11">
        <v>990</v>
      </c>
      <c r="N370" s="11"/>
      <c r="O370" s="11">
        <f t="shared" si="17"/>
        <v>36960</v>
      </c>
      <c r="P370" s="8" t="s">
        <v>4</v>
      </c>
      <c r="Q370" s="10">
        <v>13</v>
      </c>
      <c r="R370" s="8">
        <v>9</v>
      </c>
      <c r="S370" s="8">
        <v>3</v>
      </c>
      <c r="T370" s="16"/>
      <c r="U370" s="8" t="str">
        <f>A370&amp;I370</f>
        <v>Saif Perrine2008</v>
      </c>
    </row>
    <row r="371" spans="1:21" s="8" customFormat="1" x14ac:dyDescent="0.2">
      <c r="A371" s="8" t="s">
        <v>35</v>
      </c>
      <c r="B371" s="9">
        <v>38809</v>
      </c>
      <c r="C371" s="9" t="str">
        <f t="shared" si="15"/>
        <v>abril / 2006</v>
      </c>
      <c r="D371" s="9" t="str">
        <f t="shared" si="16"/>
        <v>abril</v>
      </c>
      <c r="E371" s="10">
        <f>YEAR(Tabla1[[#This Row],[Hire Date]])</f>
        <v>2006</v>
      </c>
      <c r="F371" s="9" t="s">
        <v>156</v>
      </c>
      <c r="G371" s="9"/>
      <c r="H371" s="9" t="s">
        <v>116</v>
      </c>
      <c r="I371" s="10">
        <v>2008</v>
      </c>
      <c r="J371" s="11">
        <v>41200</v>
      </c>
      <c r="K371" s="11" t="s">
        <v>151</v>
      </c>
      <c r="L371" s="11">
        <v>3708</v>
      </c>
      <c r="M371" s="11">
        <v>0</v>
      </c>
      <c r="N371" s="11">
        <v>82000</v>
      </c>
      <c r="O371" s="11">
        <f t="shared" si="17"/>
        <v>126908</v>
      </c>
      <c r="P371" s="8" t="s">
        <v>1</v>
      </c>
      <c r="Q371" s="10">
        <v>13</v>
      </c>
      <c r="R371" s="8">
        <v>5</v>
      </c>
      <c r="S371" s="8">
        <v>2</v>
      </c>
      <c r="T371" s="16"/>
      <c r="U371" s="8" t="str">
        <f>A371&amp;I371</f>
        <v>Genevieve   Knapp2008</v>
      </c>
    </row>
    <row r="372" spans="1:21" s="8" customFormat="1" x14ac:dyDescent="0.2">
      <c r="A372" s="8" t="s">
        <v>82</v>
      </c>
      <c r="B372" s="9">
        <v>38824</v>
      </c>
      <c r="C372" s="9" t="str">
        <f t="shared" si="15"/>
        <v>abril / 2006</v>
      </c>
      <c r="D372" s="9" t="str">
        <f t="shared" si="16"/>
        <v>abril</v>
      </c>
      <c r="E372" s="10">
        <f>YEAR(Tabla1[[#This Row],[Hire Date]])</f>
        <v>2006</v>
      </c>
      <c r="F372" s="9" t="s">
        <v>152</v>
      </c>
      <c r="G372" s="9"/>
      <c r="H372" s="9" t="s">
        <v>115</v>
      </c>
      <c r="I372" s="10">
        <v>2008</v>
      </c>
      <c r="J372" s="11">
        <v>76500</v>
      </c>
      <c r="K372" s="11" t="s">
        <v>146</v>
      </c>
      <c r="L372" s="11">
        <v>6120</v>
      </c>
      <c r="M372" s="11">
        <v>1530</v>
      </c>
      <c r="N372" s="11"/>
      <c r="O372" s="11">
        <f t="shared" si="17"/>
        <v>84150</v>
      </c>
      <c r="P372" s="8" t="s">
        <v>7</v>
      </c>
      <c r="Q372" s="10">
        <v>10</v>
      </c>
      <c r="R372" s="8">
        <v>11</v>
      </c>
      <c r="S372" s="8">
        <v>5</v>
      </c>
      <c r="T372" s="16"/>
      <c r="U372" s="8" t="str">
        <f>A372&amp;I372</f>
        <v>Laura S Greenwell2008</v>
      </c>
    </row>
    <row r="373" spans="1:21" s="8" customFormat="1" x14ac:dyDescent="0.2">
      <c r="A373" s="8" t="s">
        <v>102</v>
      </c>
      <c r="B373" s="9">
        <v>38843</v>
      </c>
      <c r="C373" s="9" t="str">
        <f t="shared" si="15"/>
        <v>mayo / 2006</v>
      </c>
      <c r="D373" s="9" t="str">
        <f t="shared" si="16"/>
        <v>mayo</v>
      </c>
      <c r="E373" s="10">
        <f>YEAR(Tabla1[[#This Row],[Hire Date]])</f>
        <v>2006</v>
      </c>
      <c r="F373" s="9" t="s">
        <v>152</v>
      </c>
      <c r="G373" s="9"/>
      <c r="H373" s="9" t="s">
        <v>115</v>
      </c>
      <c r="I373" s="10">
        <v>2008</v>
      </c>
      <c r="J373" s="11">
        <v>98100</v>
      </c>
      <c r="K373" s="11" t="s">
        <v>146</v>
      </c>
      <c r="L373" s="11">
        <v>9810</v>
      </c>
      <c r="M373" s="11">
        <v>2943</v>
      </c>
      <c r="N373" s="11"/>
      <c r="O373" s="11">
        <f t="shared" si="17"/>
        <v>110853</v>
      </c>
      <c r="P373" s="8" t="s">
        <v>10</v>
      </c>
      <c r="Q373" s="10">
        <v>14</v>
      </c>
      <c r="R373" s="8">
        <v>8</v>
      </c>
      <c r="S373" s="8">
        <v>2</v>
      </c>
      <c r="T373" s="16"/>
      <c r="U373" s="8" t="str">
        <f>A373&amp;I373</f>
        <v>Elena Miriam Takahashi2008</v>
      </c>
    </row>
    <row r="374" spans="1:21" s="8" customFormat="1" x14ac:dyDescent="0.2">
      <c r="A374" s="8" t="s">
        <v>45</v>
      </c>
      <c r="B374" s="9">
        <v>38940</v>
      </c>
      <c r="C374" s="9" t="str">
        <f t="shared" si="15"/>
        <v>agosto / 2006</v>
      </c>
      <c r="D374" s="9" t="str">
        <f t="shared" si="16"/>
        <v>agosto</v>
      </c>
      <c r="E374" s="10">
        <f>YEAR(Tabla1[[#This Row],[Hire Date]])</f>
        <v>2006</v>
      </c>
      <c r="F374" s="9" t="s">
        <v>152</v>
      </c>
      <c r="G374" s="9"/>
      <c r="H374" s="9" t="s">
        <v>115</v>
      </c>
      <c r="I374" s="10">
        <v>2008</v>
      </c>
      <c r="J374" s="11">
        <v>52700</v>
      </c>
      <c r="K374" s="11" t="s">
        <v>149</v>
      </c>
      <c r="L374" s="11">
        <v>3689</v>
      </c>
      <c r="M374" s="11">
        <v>1581</v>
      </c>
      <c r="N374" s="11"/>
      <c r="O374" s="11">
        <f t="shared" si="17"/>
        <v>57970</v>
      </c>
      <c r="P374" s="8" t="s">
        <v>3</v>
      </c>
      <c r="Q374" s="10">
        <v>14</v>
      </c>
      <c r="R374" s="8">
        <v>3</v>
      </c>
      <c r="S374" s="8">
        <v>2</v>
      </c>
      <c r="T374" s="16"/>
      <c r="U374" s="8" t="str">
        <f>A374&amp;I374</f>
        <v>Jacqueline N. Hildebrand2008</v>
      </c>
    </row>
    <row r="375" spans="1:21" s="8" customFormat="1" x14ac:dyDescent="0.2">
      <c r="A375" s="8" t="s">
        <v>106</v>
      </c>
      <c r="B375" s="9">
        <v>38962</v>
      </c>
      <c r="C375" s="9" t="str">
        <f t="shared" si="15"/>
        <v>septiembre / 2006</v>
      </c>
      <c r="D375" s="9" t="str">
        <f t="shared" si="16"/>
        <v>septiembre</v>
      </c>
      <c r="E375" s="10">
        <f>YEAR(Tabla1[[#This Row],[Hire Date]])</f>
        <v>2006</v>
      </c>
      <c r="F375" s="9" t="s">
        <v>152</v>
      </c>
      <c r="G375" s="9"/>
      <c r="H375" s="9" t="s">
        <v>115</v>
      </c>
      <c r="I375" s="10">
        <v>2008</v>
      </c>
      <c r="J375" s="11">
        <v>114000</v>
      </c>
      <c r="K375" s="11" t="s">
        <v>147</v>
      </c>
      <c r="L375" s="11">
        <v>11400</v>
      </c>
      <c r="M375" s="11">
        <v>2280</v>
      </c>
      <c r="N375" s="11"/>
      <c r="O375" s="11">
        <f t="shared" si="17"/>
        <v>127680</v>
      </c>
      <c r="P375" s="8" t="s">
        <v>3</v>
      </c>
      <c r="Q375" s="10">
        <v>11</v>
      </c>
      <c r="R375" s="8">
        <v>8</v>
      </c>
      <c r="S375" s="8">
        <v>3</v>
      </c>
      <c r="T375" s="16"/>
      <c r="U375" s="8" t="str">
        <f>A375&amp;I375</f>
        <v>Joshua Johnson2008</v>
      </c>
    </row>
    <row r="376" spans="1:21" s="8" customFormat="1" x14ac:dyDescent="0.2">
      <c r="A376" s="8" t="s">
        <v>109</v>
      </c>
      <c r="B376" s="9">
        <v>39037</v>
      </c>
      <c r="C376" s="9" t="str">
        <f t="shared" si="15"/>
        <v>noviembre / 2006</v>
      </c>
      <c r="D376" s="9" t="str">
        <f t="shared" si="16"/>
        <v>noviembre</v>
      </c>
      <c r="E376" s="10">
        <f>YEAR(Tabla1[[#This Row],[Hire Date]])</f>
        <v>2006</v>
      </c>
      <c r="F376" s="9" t="s">
        <v>152</v>
      </c>
      <c r="G376" s="9"/>
      <c r="H376" s="9" t="s">
        <v>115</v>
      </c>
      <c r="I376" s="10">
        <v>2008</v>
      </c>
      <c r="J376" s="11">
        <v>141400</v>
      </c>
      <c r="K376" s="11" t="s">
        <v>147</v>
      </c>
      <c r="L376" s="11">
        <v>8484</v>
      </c>
      <c r="M376" s="11">
        <v>7070</v>
      </c>
      <c r="N376" s="11"/>
      <c r="O376" s="11">
        <f t="shared" si="17"/>
        <v>156954</v>
      </c>
      <c r="P376" s="8" t="s">
        <v>9</v>
      </c>
      <c r="Q376" s="10">
        <v>10</v>
      </c>
      <c r="R376" s="8">
        <v>8</v>
      </c>
      <c r="S376" s="8">
        <v>3</v>
      </c>
      <c r="T376" s="16"/>
      <c r="U376" s="8" t="str">
        <f>A376&amp;I376</f>
        <v>Moriel Caldwell2008</v>
      </c>
    </row>
    <row r="377" spans="1:21" s="8" customFormat="1" x14ac:dyDescent="0.2">
      <c r="A377" s="8" t="s">
        <v>86</v>
      </c>
      <c r="B377" s="9">
        <v>39073</v>
      </c>
      <c r="C377" s="9" t="str">
        <f t="shared" si="15"/>
        <v>diciembre / 2006</v>
      </c>
      <c r="D377" s="9" t="str">
        <f t="shared" si="16"/>
        <v>diciembre</v>
      </c>
      <c r="E377" s="10">
        <f>YEAR(Tabla1[[#This Row],[Hire Date]])</f>
        <v>2006</v>
      </c>
      <c r="F377" s="9" t="s">
        <v>152</v>
      </c>
      <c r="G377" s="9"/>
      <c r="H377" s="9" t="s">
        <v>115</v>
      </c>
      <c r="I377" s="10">
        <v>2008</v>
      </c>
      <c r="J377" s="11">
        <v>84000</v>
      </c>
      <c r="K377" s="11" t="s">
        <v>146</v>
      </c>
      <c r="L377" s="11">
        <v>9240</v>
      </c>
      <c r="M377" s="11">
        <v>840</v>
      </c>
      <c r="N377" s="11"/>
      <c r="O377" s="11">
        <f t="shared" si="17"/>
        <v>94080</v>
      </c>
      <c r="P377" s="8" t="s">
        <v>3</v>
      </c>
      <c r="Q377" s="10">
        <v>12</v>
      </c>
      <c r="R377" s="8">
        <v>8</v>
      </c>
      <c r="S377" s="8">
        <v>5</v>
      </c>
      <c r="T377" s="16"/>
      <c r="U377" s="8" t="str">
        <f>A377&amp;I377</f>
        <v>Stephen H. Thomas2008</v>
      </c>
    </row>
    <row r="378" spans="1:21" s="8" customFormat="1" x14ac:dyDescent="0.2">
      <c r="A378" s="8" t="s">
        <v>71</v>
      </c>
      <c r="B378" s="9">
        <v>39124</v>
      </c>
      <c r="C378" s="9" t="str">
        <f t="shared" si="15"/>
        <v>febrero / 2007</v>
      </c>
      <c r="D378" s="9" t="str">
        <f t="shared" si="16"/>
        <v>febrero</v>
      </c>
      <c r="E378" s="10">
        <f>YEAR(Tabla1[[#This Row],[Hire Date]])</f>
        <v>2007</v>
      </c>
      <c r="F378" s="9" t="s">
        <v>155</v>
      </c>
      <c r="G378" s="9"/>
      <c r="H378" s="9" t="s">
        <v>115</v>
      </c>
      <c r="I378" s="10">
        <v>2008</v>
      </c>
      <c r="J378" s="11">
        <v>61400</v>
      </c>
      <c r="K378" s="11" t="s">
        <v>149</v>
      </c>
      <c r="L378" s="11">
        <v>7368</v>
      </c>
      <c r="M378" s="11">
        <v>0</v>
      </c>
      <c r="N378" s="11"/>
      <c r="O378" s="11">
        <f t="shared" si="17"/>
        <v>68768</v>
      </c>
      <c r="P378" s="8" t="s">
        <v>6</v>
      </c>
      <c r="Q378" s="10">
        <v>12</v>
      </c>
      <c r="R378" s="8">
        <v>10</v>
      </c>
      <c r="S378" s="8">
        <v>2</v>
      </c>
      <c r="T378" s="16"/>
      <c r="U378" s="8" t="str">
        <f>A378&amp;I378</f>
        <v>Alyssa Adefioye2008</v>
      </c>
    </row>
    <row r="379" spans="1:21" s="8" customFormat="1" x14ac:dyDescent="0.2">
      <c r="A379" s="8" t="s">
        <v>104</v>
      </c>
      <c r="B379" s="9">
        <v>39160</v>
      </c>
      <c r="C379" s="9" t="str">
        <f t="shared" si="15"/>
        <v>marzo / 2007</v>
      </c>
      <c r="D379" s="9" t="str">
        <f t="shared" si="16"/>
        <v>marzo</v>
      </c>
      <c r="E379" s="10">
        <f>YEAR(Tabla1[[#This Row],[Hire Date]])</f>
        <v>2007</v>
      </c>
      <c r="F379" s="9" t="s">
        <v>154</v>
      </c>
      <c r="G379" s="9"/>
      <c r="H379" s="9" t="s">
        <v>115</v>
      </c>
      <c r="I379" s="10">
        <v>2008</v>
      </c>
      <c r="J379" s="11">
        <v>90500</v>
      </c>
      <c r="K379" s="11" t="s">
        <v>146</v>
      </c>
      <c r="L379" s="11">
        <v>9050</v>
      </c>
      <c r="M379" s="11">
        <v>4525</v>
      </c>
      <c r="N379" s="11"/>
      <c r="O379" s="11">
        <f t="shared" si="17"/>
        <v>104075</v>
      </c>
      <c r="P379" s="8" t="s">
        <v>4</v>
      </c>
      <c r="Q379" s="10">
        <v>14</v>
      </c>
      <c r="R379" s="8">
        <v>10</v>
      </c>
      <c r="S379" s="8">
        <v>2</v>
      </c>
      <c r="T379" s="16"/>
      <c r="U379" s="8" t="str">
        <f>A379&amp;I379</f>
        <v>John  Michael2008</v>
      </c>
    </row>
    <row r="380" spans="1:21" s="8" customFormat="1" x14ac:dyDescent="0.2">
      <c r="A380" s="8" t="s">
        <v>84</v>
      </c>
      <c r="B380" s="9">
        <v>39188</v>
      </c>
      <c r="C380" s="9" t="str">
        <f t="shared" si="15"/>
        <v>abril / 2007</v>
      </c>
      <c r="D380" s="9" t="str">
        <f t="shared" si="16"/>
        <v>abril</v>
      </c>
      <c r="E380" s="10">
        <f>YEAR(Tabla1[[#This Row],[Hire Date]])</f>
        <v>2007</v>
      </c>
      <c r="F380" s="9" t="s">
        <v>153</v>
      </c>
      <c r="G380" s="9"/>
      <c r="H380" s="9" t="s">
        <v>115</v>
      </c>
      <c r="I380" s="10">
        <v>2008</v>
      </c>
      <c r="J380" s="11">
        <v>70000</v>
      </c>
      <c r="K380" s="11" t="s">
        <v>149</v>
      </c>
      <c r="L380" s="11">
        <v>4900</v>
      </c>
      <c r="M380" s="11">
        <v>3500</v>
      </c>
      <c r="N380" s="11"/>
      <c r="O380" s="11">
        <f t="shared" si="17"/>
        <v>78400</v>
      </c>
      <c r="P380" s="8" t="s">
        <v>4</v>
      </c>
      <c r="Q380" s="10">
        <v>12</v>
      </c>
      <c r="R380" s="8">
        <v>10</v>
      </c>
      <c r="S380" s="8">
        <v>3</v>
      </c>
      <c r="T380" s="16"/>
      <c r="U380" s="8" t="str">
        <f>A380&amp;I380</f>
        <v>Marylou M. Diaz2008</v>
      </c>
    </row>
    <row r="381" spans="1:21" s="8" customFormat="1" x14ac:dyDescent="0.2">
      <c r="A381" s="8" t="s">
        <v>28</v>
      </c>
      <c r="B381" s="9">
        <v>39203</v>
      </c>
      <c r="C381" s="9" t="str">
        <f t="shared" si="15"/>
        <v>mayo / 2007</v>
      </c>
      <c r="D381" s="9" t="str">
        <f t="shared" si="16"/>
        <v>mayo</v>
      </c>
      <c r="E381" s="10">
        <f>YEAR(Tabla1[[#This Row],[Hire Date]])</f>
        <v>2007</v>
      </c>
      <c r="F381" s="9" t="s">
        <v>152</v>
      </c>
      <c r="G381" s="9"/>
      <c r="H381" s="9" t="s">
        <v>116</v>
      </c>
      <c r="I381" s="10">
        <v>2008</v>
      </c>
      <c r="J381" s="11">
        <v>34700</v>
      </c>
      <c r="K381" s="11" t="s">
        <v>151</v>
      </c>
      <c r="L381" s="11">
        <v>2776</v>
      </c>
      <c r="M381" s="11">
        <v>0</v>
      </c>
      <c r="N381" s="11"/>
      <c r="O381" s="11">
        <f t="shared" si="17"/>
        <v>37476</v>
      </c>
      <c r="P381" s="8" t="s">
        <v>7</v>
      </c>
      <c r="Q381" s="10">
        <v>12</v>
      </c>
      <c r="R381" s="8">
        <v>0</v>
      </c>
      <c r="S381" s="8">
        <v>5</v>
      </c>
      <c r="T381" s="16"/>
      <c r="U381" s="8" t="str">
        <f>A381&amp;I381</f>
        <v>Roshan Coon2008</v>
      </c>
    </row>
    <row r="382" spans="1:21" s="8" customFormat="1" x14ac:dyDescent="0.2">
      <c r="A382" s="8" t="s">
        <v>17</v>
      </c>
      <c r="B382" s="9">
        <v>39211</v>
      </c>
      <c r="C382" s="9" t="str">
        <f t="shared" si="15"/>
        <v>mayo / 2007</v>
      </c>
      <c r="D382" s="9" t="str">
        <f t="shared" si="16"/>
        <v>mayo</v>
      </c>
      <c r="E382" s="10">
        <f>YEAR(Tabla1[[#This Row],[Hire Date]])</f>
        <v>2007</v>
      </c>
      <c r="F382" s="9" t="s">
        <v>152</v>
      </c>
      <c r="G382" s="9"/>
      <c r="H382" s="9" t="s">
        <v>116</v>
      </c>
      <c r="I382" s="10">
        <v>2008</v>
      </c>
      <c r="J382" s="11">
        <v>17600</v>
      </c>
      <c r="K382" s="11" t="s">
        <v>148</v>
      </c>
      <c r="L382" s="11">
        <v>2112</v>
      </c>
      <c r="M382" s="11">
        <v>0</v>
      </c>
      <c r="N382" s="11"/>
      <c r="O382" s="11">
        <f t="shared" si="17"/>
        <v>19712</v>
      </c>
      <c r="P382" s="8" t="s">
        <v>3</v>
      </c>
      <c r="Q382" s="10">
        <v>11</v>
      </c>
      <c r="R382" s="8">
        <v>5</v>
      </c>
      <c r="S382" s="8">
        <v>4</v>
      </c>
      <c r="T382" s="16"/>
      <c r="U382" s="8" t="str">
        <f>A382&amp;I382</f>
        <v>Rose Moreno2008</v>
      </c>
    </row>
    <row r="383" spans="1:21" s="8" customFormat="1" x14ac:dyDescent="0.2">
      <c r="A383" s="8" t="s">
        <v>59</v>
      </c>
      <c r="B383" s="9">
        <v>39258</v>
      </c>
      <c r="C383" s="9" t="str">
        <f t="shared" si="15"/>
        <v>junio / 2007</v>
      </c>
      <c r="D383" s="9" t="str">
        <f t="shared" si="16"/>
        <v>junio</v>
      </c>
      <c r="E383" s="10">
        <f>YEAR(Tabla1[[#This Row],[Hire Date]])</f>
        <v>2007</v>
      </c>
      <c r="F383" s="9" t="s">
        <v>152</v>
      </c>
      <c r="G383" s="9"/>
      <c r="H383" s="9" t="s">
        <v>115</v>
      </c>
      <c r="I383" s="10">
        <v>2008</v>
      </c>
      <c r="J383" s="11">
        <v>55100</v>
      </c>
      <c r="K383" s="11" t="s">
        <v>149</v>
      </c>
      <c r="L383" s="11">
        <v>6612</v>
      </c>
      <c r="M383" s="11">
        <v>2204</v>
      </c>
      <c r="N383" s="11"/>
      <c r="O383" s="11">
        <f t="shared" si="17"/>
        <v>63916</v>
      </c>
      <c r="P383" s="8" t="s">
        <v>4</v>
      </c>
      <c r="Q383" s="10">
        <v>14</v>
      </c>
      <c r="R383" s="8">
        <v>1</v>
      </c>
      <c r="S383" s="8">
        <v>3</v>
      </c>
      <c r="T383" s="16"/>
      <c r="U383" s="8" t="str">
        <f>A383&amp;I383</f>
        <v>Ernest Trent2008</v>
      </c>
    </row>
    <row r="384" spans="1:21" s="8" customFormat="1" x14ac:dyDescent="0.2">
      <c r="A384" s="8" t="s">
        <v>58</v>
      </c>
      <c r="B384" s="9">
        <v>39261</v>
      </c>
      <c r="C384" s="9" t="str">
        <f t="shared" si="15"/>
        <v>junio / 2007</v>
      </c>
      <c r="D384" s="9" t="str">
        <f t="shared" si="16"/>
        <v>junio</v>
      </c>
      <c r="E384" s="10">
        <f>YEAR(Tabla1[[#This Row],[Hire Date]])</f>
        <v>2007</v>
      </c>
      <c r="F384" s="9" t="s">
        <v>152</v>
      </c>
      <c r="G384" s="9"/>
      <c r="H384" s="9" t="s">
        <v>115</v>
      </c>
      <c r="I384" s="10">
        <v>2008</v>
      </c>
      <c r="J384" s="11">
        <v>58800</v>
      </c>
      <c r="K384" s="11" t="s">
        <v>149</v>
      </c>
      <c r="L384" s="11">
        <v>5880</v>
      </c>
      <c r="M384" s="11">
        <v>0</v>
      </c>
      <c r="N384" s="11">
        <v>74000</v>
      </c>
      <c r="O384" s="11">
        <f t="shared" si="17"/>
        <v>138680</v>
      </c>
      <c r="P384" s="8" t="s">
        <v>1</v>
      </c>
      <c r="Q384" s="10">
        <v>11</v>
      </c>
      <c r="R384" s="8">
        <v>9</v>
      </c>
      <c r="S384" s="8">
        <v>2</v>
      </c>
      <c r="T384" s="16"/>
      <c r="U384" s="8" t="str">
        <f>A384&amp;I384</f>
        <v>Jena Coon2008</v>
      </c>
    </row>
    <row r="385" spans="1:21" s="8" customFormat="1" x14ac:dyDescent="0.2">
      <c r="A385" s="8" t="s">
        <v>20</v>
      </c>
      <c r="B385" s="9">
        <v>39283</v>
      </c>
      <c r="C385" s="9" t="str">
        <f t="shared" si="15"/>
        <v>julio / 2007</v>
      </c>
      <c r="D385" s="9" t="str">
        <f t="shared" si="16"/>
        <v>julio</v>
      </c>
      <c r="E385" s="10">
        <f>YEAR(Tabla1[[#This Row],[Hire Date]])</f>
        <v>2007</v>
      </c>
      <c r="F385" s="9" t="s">
        <v>152</v>
      </c>
      <c r="G385" s="9"/>
      <c r="H385" s="9" t="s">
        <v>115</v>
      </c>
      <c r="I385" s="10">
        <v>2008</v>
      </c>
      <c r="J385" s="11">
        <v>27300</v>
      </c>
      <c r="K385" s="11" t="s">
        <v>148</v>
      </c>
      <c r="L385" s="11">
        <v>2730</v>
      </c>
      <c r="M385" s="11">
        <v>1092</v>
      </c>
      <c r="N385" s="11"/>
      <c r="O385" s="11">
        <f t="shared" si="17"/>
        <v>31122</v>
      </c>
      <c r="P385" s="8" t="s">
        <v>3</v>
      </c>
      <c r="Q385" s="10">
        <v>10</v>
      </c>
      <c r="R385" s="8">
        <v>0</v>
      </c>
      <c r="S385" s="8">
        <v>4</v>
      </c>
      <c r="T385" s="16"/>
      <c r="U385" s="8" t="str">
        <f>A385&amp;I385</f>
        <v>Margaret Pavlovich2008</v>
      </c>
    </row>
    <row r="386" spans="1:21" s="8" customFormat="1" x14ac:dyDescent="0.2">
      <c r="A386" s="8" t="s">
        <v>72</v>
      </c>
      <c r="B386" s="9">
        <v>39301</v>
      </c>
      <c r="C386" s="9" t="str">
        <f t="shared" si="15"/>
        <v>agosto / 2007</v>
      </c>
      <c r="D386" s="9" t="str">
        <f t="shared" si="16"/>
        <v>agosto</v>
      </c>
      <c r="E386" s="10">
        <f>YEAR(Tabla1[[#This Row],[Hire Date]])</f>
        <v>2007</v>
      </c>
      <c r="F386" s="9" t="s">
        <v>152</v>
      </c>
      <c r="G386" s="9"/>
      <c r="H386" s="9" t="s">
        <v>115</v>
      </c>
      <c r="I386" s="10">
        <v>2008</v>
      </c>
      <c r="J386" s="11">
        <v>63000</v>
      </c>
      <c r="K386" s="11" t="s">
        <v>149</v>
      </c>
      <c r="L386" s="11">
        <v>6300</v>
      </c>
      <c r="M386" s="11">
        <v>0</v>
      </c>
      <c r="N386" s="11">
        <v>82000</v>
      </c>
      <c r="O386" s="11">
        <f t="shared" si="17"/>
        <v>151300</v>
      </c>
      <c r="P386" s="8" t="s">
        <v>1</v>
      </c>
      <c r="Q386" s="10">
        <v>11</v>
      </c>
      <c r="R386" s="8">
        <v>6</v>
      </c>
      <c r="S386" s="8">
        <v>2</v>
      </c>
      <c r="T386" s="16"/>
      <c r="U386" s="8" t="str">
        <f>A386&amp;I386</f>
        <v>Kevin Nevandro2008</v>
      </c>
    </row>
    <row r="387" spans="1:21" s="8" customFormat="1" x14ac:dyDescent="0.2">
      <c r="A387" s="8" t="s">
        <v>32</v>
      </c>
      <c r="B387" s="9">
        <v>39317</v>
      </c>
      <c r="C387" s="9" t="str">
        <f t="shared" ref="C387:C405" si="18">TEXT(B387,"MMMM")&amp;" / "&amp;YEAR(B387)</f>
        <v>agosto / 2007</v>
      </c>
      <c r="D387" s="9" t="str">
        <f t="shared" ref="D387:D405" si="19">TEXT(B387,"MMMM")</f>
        <v>agosto</v>
      </c>
      <c r="E387" s="10">
        <f>YEAR(Tabla1[[#This Row],[Hire Date]])</f>
        <v>2007</v>
      </c>
      <c r="F387" s="9" t="s">
        <v>152</v>
      </c>
      <c r="G387" s="9"/>
      <c r="H387" s="9" t="s">
        <v>115</v>
      </c>
      <c r="I387" s="10">
        <v>2008</v>
      </c>
      <c r="J387" s="11">
        <v>36700</v>
      </c>
      <c r="K387" s="11" t="s">
        <v>151</v>
      </c>
      <c r="L387" s="11">
        <v>1835</v>
      </c>
      <c r="M387" s="11">
        <v>1835</v>
      </c>
      <c r="N387" s="11"/>
      <c r="O387" s="11">
        <f t="shared" ref="O387:O405" si="20">SUM(J387:N387)</f>
        <v>40370</v>
      </c>
      <c r="P387" s="8" t="s">
        <v>10</v>
      </c>
      <c r="Q387" s="10">
        <v>10</v>
      </c>
      <c r="R387" s="8">
        <v>7</v>
      </c>
      <c r="S387" s="8">
        <v>5</v>
      </c>
      <c r="T387" s="16"/>
      <c r="U387" s="8" t="str">
        <f>A387&amp;I387</f>
        <v>Donna K. Bulgar2008</v>
      </c>
    </row>
    <row r="388" spans="1:21" s="8" customFormat="1" x14ac:dyDescent="0.2">
      <c r="A388" s="8" t="s">
        <v>81</v>
      </c>
      <c r="B388" s="9">
        <v>39342</v>
      </c>
      <c r="C388" s="9" t="str">
        <f t="shared" si="18"/>
        <v>septiembre / 2007</v>
      </c>
      <c r="D388" s="9" t="str">
        <f t="shared" si="19"/>
        <v>septiembre</v>
      </c>
      <c r="E388" s="10">
        <f>YEAR(Tabla1[[#This Row],[Hire Date]])</f>
        <v>2007</v>
      </c>
      <c r="F388" s="9" t="s">
        <v>155</v>
      </c>
      <c r="G388" s="9"/>
      <c r="H388" s="9" t="s">
        <v>115</v>
      </c>
      <c r="I388" s="10">
        <v>2008</v>
      </c>
      <c r="J388" s="11">
        <v>70900</v>
      </c>
      <c r="K388" s="11" t="s">
        <v>149</v>
      </c>
      <c r="L388" s="11">
        <v>3545</v>
      </c>
      <c r="M388" s="11">
        <v>2127</v>
      </c>
      <c r="N388" s="11"/>
      <c r="O388" s="11">
        <f t="shared" si="20"/>
        <v>76572</v>
      </c>
      <c r="P388" s="8" t="s">
        <v>4</v>
      </c>
      <c r="Q388" s="10">
        <v>10</v>
      </c>
      <c r="R388" s="8">
        <v>8</v>
      </c>
      <c r="S388" s="8">
        <v>4</v>
      </c>
      <c r="T388" s="16"/>
      <c r="U388" s="8" t="str">
        <f>A388&amp;I388</f>
        <v>Matthew H. Rios2008</v>
      </c>
    </row>
    <row r="389" spans="1:21" s="8" customFormat="1" x14ac:dyDescent="0.2">
      <c r="A389" s="8" t="s">
        <v>34</v>
      </c>
      <c r="B389" s="9">
        <v>39364</v>
      </c>
      <c r="C389" s="9" t="str">
        <f t="shared" si="18"/>
        <v>octubre / 2007</v>
      </c>
      <c r="D389" s="9" t="str">
        <f t="shared" si="19"/>
        <v>octubre</v>
      </c>
      <c r="E389" s="10">
        <f>YEAR(Tabla1[[#This Row],[Hire Date]])</f>
        <v>2007</v>
      </c>
      <c r="F389" s="9" t="s">
        <v>154</v>
      </c>
      <c r="G389" s="9"/>
      <c r="H389" s="9" t="s">
        <v>115</v>
      </c>
      <c r="I389" s="10">
        <v>2008</v>
      </c>
      <c r="J389" s="11">
        <v>38500</v>
      </c>
      <c r="K389" s="11" t="s">
        <v>151</v>
      </c>
      <c r="L389" s="11">
        <v>3850</v>
      </c>
      <c r="M389" s="11">
        <v>1155</v>
      </c>
      <c r="N389" s="11"/>
      <c r="O389" s="11">
        <f t="shared" si="20"/>
        <v>43505</v>
      </c>
      <c r="P389" s="8" t="s">
        <v>9</v>
      </c>
      <c r="Q389" s="10">
        <v>10</v>
      </c>
      <c r="R389" s="8">
        <v>4</v>
      </c>
      <c r="S389" s="8">
        <v>5</v>
      </c>
      <c r="T389" s="16"/>
      <c r="U389" s="8" t="str">
        <f>A389&amp;I389</f>
        <v>Sara Webb2008</v>
      </c>
    </row>
    <row r="390" spans="1:21" s="8" customFormat="1" x14ac:dyDescent="0.2">
      <c r="A390" s="8" t="s">
        <v>30</v>
      </c>
      <c r="B390" s="9">
        <v>39381</v>
      </c>
      <c r="C390" s="9" t="str">
        <f t="shared" si="18"/>
        <v>octubre / 2007</v>
      </c>
      <c r="D390" s="9" t="str">
        <f t="shared" si="19"/>
        <v>octubre</v>
      </c>
      <c r="E390" s="10">
        <f>YEAR(Tabla1[[#This Row],[Hire Date]])</f>
        <v>2007</v>
      </c>
      <c r="F390" s="9" t="s">
        <v>153</v>
      </c>
      <c r="G390" s="9"/>
      <c r="H390" s="9" t="s">
        <v>115</v>
      </c>
      <c r="I390" s="10">
        <v>2008</v>
      </c>
      <c r="J390" s="11">
        <v>34900</v>
      </c>
      <c r="K390" s="11" t="s">
        <v>151</v>
      </c>
      <c r="L390" s="11">
        <v>4188</v>
      </c>
      <c r="M390" s="11">
        <v>1396</v>
      </c>
      <c r="N390" s="11"/>
      <c r="O390" s="11">
        <f t="shared" si="20"/>
        <v>40484</v>
      </c>
      <c r="P390" s="8" t="s">
        <v>9</v>
      </c>
      <c r="Q390" s="10">
        <v>15</v>
      </c>
      <c r="R390" s="8">
        <v>0</v>
      </c>
      <c r="S390" s="8">
        <v>5</v>
      </c>
      <c r="T390" s="16"/>
      <c r="U390" s="8" t="str">
        <f>A390&amp;I390</f>
        <v>Ricardo Bergman2008</v>
      </c>
    </row>
    <row r="391" spans="1:21" s="8" customFormat="1" x14ac:dyDescent="0.2">
      <c r="A391" s="8" t="s">
        <v>85</v>
      </c>
      <c r="B391" s="9">
        <v>39400</v>
      </c>
      <c r="C391" s="9" t="str">
        <f t="shared" si="18"/>
        <v>noviembre / 2007</v>
      </c>
      <c r="D391" s="9" t="str">
        <f t="shared" si="19"/>
        <v>noviembre</v>
      </c>
      <c r="E391" s="10">
        <f>YEAR(Tabla1[[#This Row],[Hire Date]])</f>
        <v>2007</v>
      </c>
      <c r="F391" s="9" t="s">
        <v>156</v>
      </c>
      <c r="G391" s="9"/>
      <c r="H391" s="9" t="s">
        <v>115</v>
      </c>
      <c r="I391" s="10">
        <v>2008</v>
      </c>
      <c r="J391" s="11">
        <v>73700</v>
      </c>
      <c r="K391" s="11" t="s">
        <v>149</v>
      </c>
      <c r="L391" s="11">
        <v>8844</v>
      </c>
      <c r="M391" s="11">
        <v>0</v>
      </c>
      <c r="N391" s="11">
        <v>69000</v>
      </c>
      <c r="O391" s="11">
        <f t="shared" si="20"/>
        <v>151544</v>
      </c>
      <c r="P391" s="8" t="s">
        <v>1</v>
      </c>
      <c r="Q391" s="10">
        <v>11</v>
      </c>
      <c r="R391" s="8">
        <v>2</v>
      </c>
      <c r="S391" s="8">
        <v>4</v>
      </c>
      <c r="T391" s="16"/>
      <c r="U391" s="8" t="str">
        <f>A391&amp;I391</f>
        <v>Joshua Fields2008</v>
      </c>
    </row>
    <row r="392" spans="1:21" s="8" customFormat="1" x14ac:dyDescent="0.2">
      <c r="A392" s="8" t="s">
        <v>80</v>
      </c>
      <c r="B392" s="9">
        <v>39407</v>
      </c>
      <c r="C392" s="9" t="str">
        <f t="shared" si="18"/>
        <v>noviembre / 2007</v>
      </c>
      <c r="D392" s="9" t="str">
        <f t="shared" si="19"/>
        <v>noviembre</v>
      </c>
      <c r="E392" s="10">
        <f>YEAR(Tabla1[[#This Row],[Hire Date]])</f>
        <v>2007</v>
      </c>
      <c r="F392" s="9" t="s">
        <v>152</v>
      </c>
      <c r="G392" s="9"/>
      <c r="H392" s="9" t="s">
        <v>115</v>
      </c>
      <c r="I392" s="10">
        <v>2008</v>
      </c>
      <c r="J392" s="11">
        <v>66600</v>
      </c>
      <c r="K392" s="11" t="s">
        <v>149</v>
      </c>
      <c r="L392" s="11">
        <v>7992</v>
      </c>
      <c r="M392" s="11">
        <v>1332</v>
      </c>
      <c r="N392" s="11"/>
      <c r="O392" s="11">
        <f t="shared" si="20"/>
        <v>75924</v>
      </c>
      <c r="P392" s="8" t="s">
        <v>10</v>
      </c>
      <c r="Q392" s="10">
        <v>12</v>
      </c>
      <c r="R392" s="8">
        <v>6</v>
      </c>
      <c r="S392" s="8">
        <v>2</v>
      </c>
      <c r="T392" s="16"/>
      <c r="U392" s="8" t="str">
        <f>A392&amp;I392</f>
        <v>Ricardo Sherrell2008</v>
      </c>
    </row>
    <row r="393" spans="1:21" s="8" customFormat="1" x14ac:dyDescent="0.2">
      <c r="A393" s="8" t="s">
        <v>56</v>
      </c>
      <c r="B393" s="9">
        <v>39472</v>
      </c>
      <c r="C393" s="9" t="str">
        <f t="shared" si="18"/>
        <v>enero / 2008</v>
      </c>
      <c r="D393" s="9" t="str">
        <f t="shared" si="19"/>
        <v>enero</v>
      </c>
      <c r="E393" s="10">
        <f>YEAR(Tabla1[[#This Row],[Hire Date]])</f>
        <v>2008</v>
      </c>
      <c r="F393" s="9" t="s">
        <v>153</v>
      </c>
      <c r="G393" s="9"/>
      <c r="H393" s="9" t="s">
        <v>116</v>
      </c>
      <c r="I393" s="10">
        <v>2008</v>
      </c>
      <c r="J393" s="11">
        <v>51000</v>
      </c>
      <c r="K393" s="11" t="s">
        <v>149</v>
      </c>
      <c r="L393" s="11">
        <v>6120</v>
      </c>
      <c r="M393" s="11">
        <v>1530</v>
      </c>
      <c r="N393" s="11"/>
      <c r="O393" s="11">
        <f t="shared" si="20"/>
        <v>58650</v>
      </c>
      <c r="P393" s="8" t="s">
        <v>7</v>
      </c>
      <c r="Q393" s="10">
        <v>15</v>
      </c>
      <c r="R393" s="8">
        <v>2</v>
      </c>
      <c r="S393" s="8">
        <v>4</v>
      </c>
      <c r="U393" s="8" t="str">
        <f>A393&amp;I393</f>
        <v>Alicia A. Elmasian2008</v>
      </c>
    </row>
    <row r="394" spans="1:21" s="8" customFormat="1" x14ac:dyDescent="0.2">
      <c r="A394" s="8" t="s">
        <v>55</v>
      </c>
      <c r="B394" s="9">
        <v>39476</v>
      </c>
      <c r="C394" s="9" t="str">
        <f t="shared" si="18"/>
        <v>enero / 2008</v>
      </c>
      <c r="D394" s="9" t="str">
        <f t="shared" si="19"/>
        <v>enero</v>
      </c>
      <c r="E394" s="10">
        <f>YEAR(Tabla1[[#This Row],[Hire Date]])</f>
        <v>2008</v>
      </c>
      <c r="F394" s="9" t="s">
        <v>152</v>
      </c>
      <c r="G394" s="9"/>
      <c r="H394" s="9" t="s">
        <v>115</v>
      </c>
      <c r="I394" s="10">
        <v>2008</v>
      </c>
      <c r="J394" s="11">
        <v>48000</v>
      </c>
      <c r="K394" s="11" t="s">
        <v>151</v>
      </c>
      <c r="L394" s="11">
        <v>3360</v>
      </c>
      <c r="M394" s="11">
        <v>2400</v>
      </c>
      <c r="N394" s="11"/>
      <c r="O394" s="11">
        <f t="shared" si="20"/>
        <v>53760</v>
      </c>
      <c r="P394" s="8" t="s">
        <v>9</v>
      </c>
      <c r="Q394" s="10">
        <v>14</v>
      </c>
      <c r="R394" s="8">
        <v>4</v>
      </c>
      <c r="S394" s="8">
        <v>3</v>
      </c>
      <c r="U394" s="8" t="str">
        <f>A394&amp;I394</f>
        <v>Grant Tomasevic2008</v>
      </c>
    </row>
    <row r="395" spans="1:21" s="8" customFormat="1" x14ac:dyDescent="0.2">
      <c r="A395" s="8" t="s">
        <v>15</v>
      </c>
      <c r="B395" s="9">
        <v>39508</v>
      </c>
      <c r="C395" s="9" t="str">
        <f t="shared" si="18"/>
        <v>marzo / 2008</v>
      </c>
      <c r="D395" s="9" t="str">
        <f t="shared" si="19"/>
        <v>marzo</v>
      </c>
      <c r="E395" s="10">
        <f>YEAR(Tabla1[[#This Row],[Hire Date]])</f>
        <v>2008</v>
      </c>
      <c r="F395" s="9" t="s">
        <v>152</v>
      </c>
      <c r="G395" s="9"/>
      <c r="H395" s="9" t="s">
        <v>115</v>
      </c>
      <c r="I395" s="10">
        <v>2008</v>
      </c>
      <c r="J395" s="11">
        <v>94000</v>
      </c>
      <c r="K395" s="11" t="s">
        <v>146</v>
      </c>
      <c r="L395" s="11">
        <v>8460</v>
      </c>
      <c r="M395" s="11">
        <v>4700</v>
      </c>
      <c r="N395" s="11"/>
      <c r="O395" s="11">
        <f t="shared" si="20"/>
        <v>107160</v>
      </c>
      <c r="P395" s="8" t="s">
        <v>7</v>
      </c>
      <c r="Q395" s="10">
        <v>10</v>
      </c>
      <c r="R395" s="8">
        <v>11</v>
      </c>
      <c r="S395" s="8">
        <v>3</v>
      </c>
      <c r="U395" s="8" t="str">
        <f>A395&amp;I395</f>
        <v>Jessica Rodriguez2008</v>
      </c>
    </row>
    <row r="396" spans="1:21" s="8" customFormat="1" x14ac:dyDescent="0.2">
      <c r="A396" s="8" t="s">
        <v>38</v>
      </c>
      <c r="B396" s="9">
        <v>39522</v>
      </c>
      <c r="C396" s="9" t="str">
        <f t="shared" si="18"/>
        <v>marzo / 2008</v>
      </c>
      <c r="D396" s="9" t="str">
        <f t="shared" si="19"/>
        <v>marzo</v>
      </c>
      <c r="E396" s="10">
        <f>YEAR(Tabla1[[#This Row],[Hire Date]])</f>
        <v>2008</v>
      </c>
      <c r="F396" s="9" t="s">
        <v>152</v>
      </c>
      <c r="G396" s="9"/>
      <c r="H396" s="9" t="s">
        <v>115</v>
      </c>
      <c r="I396" s="10">
        <v>2008</v>
      </c>
      <c r="J396" s="11">
        <v>39000</v>
      </c>
      <c r="K396" s="11" t="s">
        <v>151</v>
      </c>
      <c r="L396" s="11">
        <v>2340</v>
      </c>
      <c r="M396" s="11">
        <v>1170</v>
      </c>
      <c r="N396" s="11"/>
      <c r="O396" s="11">
        <f t="shared" si="20"/>
        <v>42510</v>
      </c>
      <c r="P396" s="8" t="s">
        <v>4</v>
      </c>
      <c r="Q396" s="10">
        <v>15</v>
      </c>
      <c r="R396" s="8">
        <v>7</v>
      </c>
      <c r="S396" s="8">
        <v>3</v>
      </c>
      <c r="U396" s="8" t="str">
        <f>A396&amp;I396</f>
        <v>Saxton Peterson2008</v>
      </c>
    </row>
    <row r="397" spans="1:21" s="8" customFormat="1" x14ac:dyDescent="0.2">
      <c r="A397" s="8" t="s">
        <v>97</v>
      </c>
      <c r="B397" s="9">
        <v>39564</v>
      </c>
      <c r="C397" s="9" t="str">
        <f t="shared" si="18"/>
        <v>abril / 2008</v>
      </c>
      <c r="D397" s="9" t="str">
        <f t="shared" si="19"/>
        <v>abril</v>
      </c>
      <c r="E397" s="10">
        <f>YEAR(Tabla1[[#This Row],[Hire Date]])</f>
        <v>2008</v>
      </c>
      <c r="F397" s="9" t="s">
        <v>152</v>
      </c>
      <c r="G397" s="9"/>
      <c r="H397" s="9" t="s">
        <v>115</v>
      </c>
      <c r="I397" s="10">
        <v>2008</v>
      </c>
      <c r="J397" s="11">
        <v>80000</v>
      </c>
      <c r="K397" s="11" t="s">
        <v>146</v>
      </c>
      <c r="L397" s="11">
        <v>8800</v>
      </c>
      <c r="M397" s="11">
        <v>0</v>
      </c>
      <c r="N397" s="11">
        <v>24000</v>
      </c>
      <c r="O397" s="11">
        <f t="shared" si="20"/>
        <v>112800</v>
      </c>
      <c r="P397" s="8" t="s">
        <v>1</v>
      </c>
      <c r="Q397" s="10">
        <v>13</v>
      </c>
      <c r="R397" s="8">
        <v>3</v>
      </c>
      <c r="S397" s="8">
        <v>2</v>
      </c>
      <c r="U397" s="8" t="str">
        <f>A397&amp;I397</f>
        <v>James Oberndorfer2008</v>
      </c>
    </row>
    <row r="398" spans="1:21" s="8" customFormat="1" x14ac:dyDescent="0.2">
      <c r="A398" s="8" t="s">
        <v>37</v>
      </c>
      <c r="B398" s="9">
        <v>39566</v>
      </c>
      <c r="C398" s="9" t="str">
        <f t="shared" si="18"/>
        <v>abril / 2008</v>
      </c>
      <c r="D398" s="9" t="str">
        <f t="shared" si="19"/>
        <v>abril</v>
      </c>
      <c r="E398" s="10">
        <f>YEAR(Tabla1[[#This Row],[Hire Date]])</f>
        <v>2008</v>
      </c>
      <c r="F398" s="9" t="s">
        <v>152</v>
      </c>
      <c r="G398" s="9"/>
      <c r="H398" s="9" t="s">
        <v>116</v>
      </c>
      <c r="I398" s="10">
        <v>2008</v>
      </c>
      <c r="J398" s="11">
        <v>38000</v>
      </c>
      <c r="K398" s="11" t="s">
        <v>151</v>
      </c>
      <c r="L398" s="11">
        <v>4560</v>
      </c>
      <c r="M398" s="11">
        <v>1520</v>
      </c>
      <c r="N398" s="11"/>
      <c r="O398" s="11">
        <f t="shared" si="20"/>
        <v>44080</v>
      </c>
      <c r="P398" s="8" t="s">
        <v>10</v>
      </c>
      <c r="Q398" s="10">
        <v>11</v>
      </c>
      <c r="R398" s="8">
        <v>5</v>
      </c>
      <c r="S398" s="8">
        <v>4</v>
      </c>
      <c r="U398" s="8" t="str">
        <f>A398&amp;I398</f>
        <v>Tiffany M Blake2008</v>
      </c>
    </row>
    <row r="399" spans="1:21" s="8" customFormat="1" x14ac:dyDescent="0.2">
      <c r="A399" s="8" t="s">
        <v>19</v>
      </c>
      <c r="B399" s="9">
        <v>39581</v>
      </c>
      <c r="C399" s="9" t="str">
        <f t="shared" si="18"/>
        <v>mayo / 2008</v>
      </c>
      <c r="D399" s="9" t="str">
        <f t="shared" si="19"/>
        <v>mayo</v>
      </c>
      <c r="E399" s="10">
        <f>YEAR(Tabla1[[#This Row],[Hire Date]])</f>
        <v>2008</v>
      </c>
      <c r="F399" s="9" t="s">
        <v>152</v>
      </c>
      <c r="G399" s="9"/>
      <c r="H399" s="9" t="s">
        <v>116</v>
      </c>
      <c r="I399" s="10">
        <v>2008</v>
      </c>
      <c r="J399" s="11">
        <v>25000</v>
      </c>
      <c r="K399" s="11" t="s">
        <v>148</v>
      </c>
      <c r="L399" s="11">
        <v>1250</v>
      </c>
      <c r="M399" s="11">
        <v>250</v>
      </c>
      <c r="N399" s="11"/>
      <c r="O399" s="11">
        <f t="shared" si="20"/>
        <v>26500</v>
      </c>
      <c r="P399" s="8" t="s">
        <v>7</v>
      </c>
      <c r="Q399" s="10">
        <v>10</v>
      </c>
      <c r="R399" s="8">
        <v>3</v>
      </c>
      <c r="S399" s="8">
        <v>4</v>
      </c>
      <c r="U399" s="8" t="str">
        <f>A399&amp;I399</f>
        <v>Christopher Battah2008</v>
      </c>
    </row>
    <row r="400" spans="1:21" s="8" customFormat="1" x14ac:dyDescent="0.2">
      <c r="A400" s="8" t="s">
        <v>77</v>
      </c>
      <c r="B400" s="9">
        <v>39638</v>
      </c>
      <c r="C400" s="9" t="str">
        <f t="shared" si="18"/>
        <v>julio / 2008</v>
      </c>
      <c r="D400" s="9" t="str">
        <f t="shared" si="19"/>
        <v>julio</v>
      </c>
      <c r="E400" s="10">
        <f>YEAR(Tabla1[[#This Row],[Hire Date]])</f>
        <v>2008</v>
      </c>
      <c r="F400" s="9" t="s">
        <v>152</v>
      </c>
      <c r="G400" s="9"/>
      <c r="H400" s="9" t="s">
        <v>115</v>
      </c>
      <c r="I400" s="10">
        <v>2008</v>
      </c>
      <c r="J400" s="11">
        <v>63000</v>
      </c>
      <c r="K400" s="11" t="s">
        <v>149</v>
      </c>
      <c r="L400" s="11">
        <v>3780</v>
      </c>
      <c r="M400" s="11">
        <v>630</v>
      </c>
      <c r="N400" s="11"/>
      <c r="O400" s="11">
        <f t="shared" si="20"/>
        <v>67410</v>
      </c>
      <c r="P400" s="8" t="s">
        <v>5</v>
      </c>
      <c r="Q400" s="10">
        <v>10</v>
      </c>
      <c r="R400" s="8">
        <v>1</v>
      </c>
      <c r="S400" s="8">
        <v>5</v>
      </c>
      <c r="U400" s="8" t="str">
        <f>A400&amp;I400</f>
        <v>Ahlam Aby2008</v>
      </c>
    </row>
    <row r="401" spans="1:21" s="8" customFormat="1" x14ac:dyDescent="0.2">
      <c r="A401" s="8" t="s">
        <v>108</v>
      </c>
      <c r="B401" s="9">
        <v>39706</v>
      </c>
      <c r="C401" s="9" t="str">
        <f t="shared" si="18"/>
        <v>septiembre / 2008</v>
      </c>
      <c r="D401" s="9" t="str">
        <f t="shared" si="19"/>
        <v>septiembre</v>
      </c>
      <c r="E401" s="10">
        <f>YEAR(Tabla1[[#This Row],[Hire Date]])</f>
        <v>2008</v>
      </c>
      <c r="F401" s="9" t="s">
        <v>155</v>
      </c>
      <c r="G401" s="9"/>
      <c r="H401" s="9" t="s">
        <v>115</v>
      </c>
      <c r="I401" s="10">
        <v>2008</v>
      </c>
      <c r="J401" s="11">
        <v>110000</v>
      </c>
      <c r="K401" s="11" t="s">
        <v>147</v>
      </c>
      <c r="L401" s="11">
        <v>6600</v>
      </c>
      <c r="M401" s="11">
        <v>3300</v>
      </c>
      <c r="N401" s="11"/>
      <c r="O401" s="11">
        <f t="shared" si="20"/>
        <v>119900</v>
      </c>
      <c r="P401" s="8" t="s">
        <v>2</v>
      </c>
      <c r="Q401" s="10">
        <v>10</v>
      </c>
      <c r="R401" s="8">
        <v>2</v>
      </c>
      <c r="S401" s="8">
        <v>5</v>
      </c>
      <c r="U401" s="8" t="str">
        <f>A401&amp;I401</f>
        <v>Ernest Talia2008</v>
      </c>
    </row>
    <row r="402" spans="1:21" s="8" customFormat="1" x14ac:dyDescent="0.2">
      <c r="A402" s="8" t="s">
        <v>41</v>
      </c>
      <c r="B402" s="9">
        <v>39719</v>
      </c>
      <c r="C402" s="9" t="str">
        <f t="shared" si="18"/>
        <v>septiembre / 2008</v>
      </c>
      <c r="D402" s="9" t="str">
        <f t="shared" si="19"/>
        <v>septiembre</v>
      </c>
      <c r="E402" s="10">
        <f>YEAR(Tabla1[[#This Row],[Hire Date]])</f>
        <v>2008</v>
      </c>
      <c r="F402" s="9" t="s">
        <v>154</v>
      </c>
      <c r="G402" s="9"/>
      <c r="H402" s="9" t="s">
        <v>115</v>
      </c>
      <c r="I402" s="10">
        <v>2008</v>
      </c>
      <c r="J402" s="11">
        <v>41000</v>
      </c>
      <c r="K402" s="11" t="s">
        <v>151</v>
      </c>
      <c r="L402" s="11">
        <v>2870</v>
      </c>
      <c r="M402" s="11">
        <v>1640</v>
      </c>
      <c r="N402" s="11"/>
      <c r="O402" s="11">
        <f t="shared" si="20"/>
        <v>45510</v>
      </c>
      <c r="P402" s="8" t="s">
        <v>7</v>
      </c>
      <c r="Q402" s="10">
        <v>13</v>
      </c>
      <c r="R402" s="8">
        <v>6</v>
      </c>
      <c r="S402" s="8">
        <v>3</v>
      </c>
      <c r="U402" s="8" t="str">
        <f>A402&amp;I402</f>
        <v>Benny Melendez2008</v>
      </c>
    </row>
    <row r="403" spans="1:21" s="8" customFormat="1" x14ac:dyDescent="0.2">
      <c r="A403" s="8" t="s">
        <v>111</v>
      </c>
      <c r="B403" s="9">
        <v>39751</v>
      </c>
      <c r="C403" s="9" t="str">
        <f t="shared" si="18"/>
        <v>octubre / 2008</v>
      </c>
      <c r="D403" s="9" t="str">
        <f t="shared" si="19"/>
        <v>octubre</v>
      </c>
      <c r="E403" s="10">
        <f>YEAR(Tabla1[[#This Row],[Hire Date]])</f>
        <v>2008</v>
      </c>
      <c r="F403" s="9" t="s">
        <v>153</v>
      </c>
      <c r="G403" s="9"/>
      <c r="H403" s="9" t="s">
        <v>115</v>
      </c>
      <c r="I403" s="10">
        <v>2008</v>
      </c>
      <c r="J403" s="11">
        <v>145000</v>
      </c>
      <c r="K403" s="11" t="s">
        <v>147</v>
      </c>
      <c r="L403" s="11">
        <v>8700</v>
      </c>
      <c r="M403" s="11">
        <v>1450</v>
      </c>
      <c r="N403" s="11"/>
      <c r="O403" s="11">
        <f t="shared" si="20"/>
        <v>155150</v>
      </c>
      <c r="P403" s="8" t="s">
        <v>2</v>
      </c>
      <c r="Q403" s="10">
        <v>14</v>
      </c>
      <c r="R403" s="8">
        <v>5</v>
      </c>
      <c r="S403" s="8">
        <v>4</v>
      </c>
      <c r="U403" s="8" t="str">
        <f>A403&amp;I403</f>
        <v>Brian Tomasevic2008</v>
      </c>
    </row>
    <row r="404" spans="1:21" s="8" customFormat="1" x14ac:dyDescent="0.2">
      <c r="A404" s="8" t="s">
        <v>48</v>
      </c>
      <c r="B404" s="9">
        <v>39790</v>
      </c>
      <c r="C404" s="9" t="str">
        <f t="shared" si="18"/>
        <v>diciembre / 2008</v>
      </c>
      <c r="D404" s="9" t="str">
        <f t="shared" si="19"/>
        <v>diciembre</v>
      </c>
      <c r="E404" s="10">
        <f>YEAR(Tabla1[[#This Row],[Hire Date]])</f>
        <v>2008</v>
      </c>
      <c r="F404" s="9" t="s">
        <v>156</v>
      </c>
      <c r="G404" s="9"/>
      <c r="H404" s="9" t="s">
        <v>115</v>
      </c>
      <c r="I404" s="10">
        <v>2008</v>
      </c>
      <c r="J404" s="11">
        <v>45000</v>
      </c>
      <c r="K404" s="11" t="s">
        <v>151</v>
      </c>
      <c r="L404" s="11">
        <v>4500</v>
      </c>
      <c r="M404" s="11">
        <v>1800</v>
      </c>
      <c r="N404" s="11"/>
      <c r="O404" s="11">
        <f t="shared" si="20"/>
        <v>51300</v>
      </c>
      <c r="P404" s="8" t="s">
        <v>10</v>
      </c>
      <c r="Q404" s="10">
        <v>11</v>
      </c>
      <c r="R404" s="8">
        <v>9</v>
      </c>
      <c r="S404" s="8">
        <v>2</v>
      </c>
      <c r="U404" s="8" t="str">
        <f>A404&amp;I404</f>
        <v>Heela Kraft2008</v>
      </c>
    </row>
    <row r="405" spans="1:21" s="8" customFormat="1" x14ac:dyDescent="0.2">
      <c r="A405" s="8" t="s">
        <v>36</v>
      </c>
      <c r="B405" s="9">
        <v>39795</v>
      </c>
      <c r="C405" s="9" t="str">
        <f t="shared" si="18"/>
        <v>diciembre / 2008</v>
      </c>
      <c r="D405" s="9" t="str">
        <f t="shared" si="19"/>
        <v>diciembre</v>
      </c>
      <c r="E405" s="10">
        <f>YEAR(Tabla1[[#This Row],[Hire Date]])</f>
        <v>2008</v>
      </c>
      <c r="F405" s="9" t="s">
        <v>152</v>
      </c>
      <c r="G405" s="9"/>
      <c r="H405" s="9" t="s">
        <v>116</v>
      </c>
      <c r="I405" s="10">
        <v>2008</v>
      </c>
      <c r="J405" s="11">
        <v>36000</v>
      </c>
      <c r="K405" s="11" t="s">
        <v>151</v>
      </c>
      <c r="L405" s="11">
        <v>2880</v>
      </c>
      <c r="M405" s="11">
        <v>1080</v>
      </c>
      <c r="N405" s="11"/>
      <c r="O405" s="11">
        <f t="shared" si="20"/>
        <v>39960</v>
      </c>
      <c r="P405" s="8" t="s">
        <v>4</v>
      </c>
      <c r="Q405" s="10">
        <v>12</v>
      </c>
      <c r="R405" s="8">
        <v>0</v>
      </c>
      <c r="S405" s="8">
        <v>5</v>
      </c>
      <c r="U405" s="8" t="str">
        <f>A405&amp;I405</f>
        <v>Ian Helmer 2008</v>
      </c>
    </row>
    <row r="406" spans="1:21" s="8" customFormat="1" x14ac:dyDescent="0.2">
      <c r="B406" s="9"/>
      <c r="C406" s="9"/>
      <c r="D406" s="9"/>
      <c r="E406" s="9"/>
      <c r="F406" s="9"/>
      <c r="G406" s="9"/>
      <c r="H406" s="9"/>
      <c r="I406" s="10"/>
      <c r="J406" s="11"/>
      <c r="K406" s="11"/>
      <c r="L406" s="11"/>
      <c r="M406" s="11"/>
      <c r="N406" s="11"/>
      <c r="O406" s="11"/>
      <c r="Q406" s="10"/>
    </row>
  </sheetData>
  <sortState xmlns:xlrd2="http://schemas.microsoft.com/office/spreadsheetml/2017/richdata2" ref="A2:L98">
    <sortCondition ref="B2:B98"/>
  </sortState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B16"/>
  <sheetViews>
    <sheetView workbookViewId="0"/>
  </sheetViews>
  <sheetFormatPr baseColWidth="10" defaultColWidth="9.140625" defaultRowHeight="15" x14ac:dyDescent="0.25"/>
  <sheetData>
    <row r="1" spans="1:2" x14ac:dyDescent="0.25">
      <c r="A1" t="s">
        <v>123</v>
      </c>
      <c r="B1" t="s">
        <v>113</v>
      </c>
    </row>
    <row r="2" spans="1:2" x14ac:dyDescent="0.25">
      <c r="A2" t="s">
        <v>124</v>
      </c>
    </row>
    <row r="3" spans="1:2" x14ac:dyDescent="0.25">
      <c r="A3" t="s">
        <v>125</v>
      </c>
    </row>
    <row r="4" spans="1:2" x14ac:dyDescent="0.25">
      <c r="A4" t="s">
        <v>126</v>
      </c>
    </row>
    <row r="5" spans="1:2" x14ac:dyDescent="0.25">
      <c r="A5" t="s">
        <v>127</v>
      </c>
    </row>
    <row r="6" spans="1:2" x14ac:dyDescent="0.25">
      <c r="A6" t="s">
        <v>128</v>
      </c>
    </row>
    <row r="7" spans="1:2" x14ac:dyDescent="0.25">
      <c r="A7" t="s">
        <v>129</v>
      </c>
    </row>
    <row r="8" spans="1:2" x14ac:dyDescent="0.25">
      <c r="A8" t="s">
        <v>130</v>
      </c>
    </row>
    <row r="9" spans="1:2" x14ac:dyDescent="0.25">
      <c r="A9" t="s">
        <v>131</v>
      </c>
    </row>
    <row r="10" spans="1:2" x14ac:dyDescent="0.25">
      <c r="A10" t="s">
        <v>132</v>
      </c>
    </row>
    <row r="11" spans="1:2" x14ac:dyDescent="0.25">
      <c r="A11" t="s">
        <v>133</v>
      </c>
    </row>
    <row r="12" spans="1:2" x14ac:dyDescent="0.25">
      <c r="A12" t="s">
        <v>134</v>
      </c>
    </row>
    <row r="13" spans="1:2" x14ac:dyDescent="0.25">
      <c r="A13" t="s">
        <v>135</v>
      </c>
    </row>
    <row r="14" spans="1:2" x14ac:dyDescent="0.25">
      <c r="A14" t="s">
        <v>136</v>
      </c>
    </row>
    <row r="15" spans="1:2" x14ac:dyDescent="0.25">
      <c r="A15" t="s">
        <v>137</v>
      </c>
    </row>
    <row r="16" spans="1:2" x14ac:dyDescent="0.25">
      <c r="A16" t="s">
        <v>138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A63ECD27EB76469AF5A6651F7FFCF3" ma:contentTypeVersion="0" ma:contentTypeDescription="Create a new document." ma:contentTypeScope="" ma:versionID="072f4bae16ef4195407b87eec50bbe62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E0871C-2177-4058-9E55-E49A3B06A3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EA29ECC-9A7E-4F02-AE26-21313FCDC285}">
  <ds:schemaRefs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78F9E70-30D8-460A-807E-3974DA44C7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Pivot</vt:lpstr>
      <vt:lpstr>HR DashBoard</vt:lpstr>
      <vt:lpstr>Employee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2019-12-07T21:54:34Z</dcterms:modified>
</cp:coreProperties>
</file>